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0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2019" sheetId="11" state="visible" r:id="rId12"/>
    <sheet name="2020" sheetId="12" state="visible" r:id="rId13"/>
    <sheet name="2021" sheetId="13" state="visible" r:id="rId14"/>
    <sheet name="2022 Q1" sheetId="14" state="visible" r:id="rId15"/>
    <sheet name="Буџет РМ" sheetId="15" state="visible" r:id="rId16"/>
    <sheet name="Суфицитари" sheetId="16" state="visible" r:id="rId17"/>
    <sheet name="Дефицитари" sheetId="17" state="visible" r:id="rId18"/>
    <sheet name="Трговски баланс 90% од волумен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<sst xmlns="http://schemas.openxmlformats.org/spreadsheetml/2006/main" count="10056" uniqueCount="392">
  <si>
    <r>
      <rPr>
        <sz val="11"/>
        <color rgb="FF000000"/>
        <rFont val="Calibri"/>
        <family val="2"/>
      </rPr>
      <t xml:space="preserve">0 – Храна и животни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</si>
  <si>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0 – Храна и животни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</si>
  <si>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q1 2022</t>
  </si>
  <si>
    <t xml:space="preserve">Држава</t>
  </si>
  <si>
    <t xml:space="preserve">Количина</t>
  </si>
  <si>
    <t xml:space="preserve">% удел</t>
  </si>
  <si>
    <t xml:space="preserve">Вкупно</t>
  </si>
  <si>
    <t xml:space="preserve">XK Kosovo  (since 2009M01)</t>
  </si>
  <si>
    <t xml:space="preserve">RS Serbia  (since 2006M01)</t>
  </si>
  <si>
    <t xml:space="preserve">DE Germany</t>
  </si>
  <si>
    <t xml:space="preserve">HR Croatia</t>
  </si>
  <si>
    <t xml:space="preserve">RU Russian Federation</t>
  </si>
  <si>
    <t xml:space="preserve">BA Bosnia and Herzegovina</t>
  </si>
  <si>
    <t xml:space="preserve">PL Poland</t>
  </si>
  <si>
    <t xml:space="preserve">IT Italy</t>
  </si>
  <si>
    <t xml:space="preserve">GR Greece</t>
  </si>
  <si>
    <t xml:space="preserve">BR Brazil</t>
  </si>
  <si>
    <t xml:space="preserve">RO Romania</t>
  </si>
  <si>
    <t xml:space="preserve">BG Bulgaria</t>
  </si>
  <si>
    <t xml:space="preserve">TR Turkey</t>
  </si>
  <si>
    <t xml:space="preserve">ME Monte Negro  (since 2006M01)</t>
  </si>
  <si>
    <t xml:space="preserve">AT Austria</t>
  </si>
  <si>
    <t xml:space="preserve">ES Spain</t>
  </si>
  <si>
    <t xml:space="preserve">AL Albania</t>
  </si>
  <si>
    <t xml:space="preserve">SI Slovenia</t>
  </si>
  <si>
    <t xml:space="preserve">US United States of America</t>
  </si>
  <si>
    <t xml:space="preserve">GB United Kingdom</t>
  </si>
  <si>
    <t xml:space="preserve">AR Argentina</t>
  </si>
  <si>
    <t xml:space="preserve">HU Hungary</t>
  </si>
  <si>
    <t xml:space="preserve">SE Sweden</t>
  </si>
  <si>
    <t xml:space="preserve">CZ Czech Republic</t>
  </si>
  <si>
    <t xml:space="preserve">EC Ecuador</t>
  </si>
  <si>
    <t xml:space="preserve">NL Netherlands</t>
  </si>
  <si>
    <t xml:space="preserve">DZ Algeria</t>
  </si>
  <si>
    <t xml:space="preserve">AU Australia</t>
  </si>
  <si>
    <t xml:space="preserve">CH Switzerland</t>
  </si>
  <si>
    <t xml:space="preserve">MA Morocco</t>
  </si>
  <si>
    <t xml:space="preserve">FR France</t>
  </si>
  <si>
    <t xml:space="preserve">BE Belgium</t>
  </si>
  <si>
    <t xml:space="preserve">UA Ukraine</t>
  </si>
  <si>
    <t xml:space="preserve">Нет Разм.</t>
  </si>
  <si>
    <t xml:space="preserve">Q1 2022</t>
  </si>
  <si>
    <t xml:space="preserve">VN Vietnam</t>
  </si>
  <si>
    <t xml:space="preserve">000 долари</t>
  </si>
  <si>
    <t xml:space="preserve">Просек</t>
  </si>
  <si>
    <t xml:space="preserve">Категорија</t>
  </si>
  <si>
    <t xml:space="preserve">00 Животни освен 03</t>
  </si>
  <si>
    <t xml:space="preserve">01 Месо и месни продукти</t>
  </si>
  <si>
    <t xml:space="preserve">02 Млечни производи и јајца</t>
  </si>
  <si>
    <t xml:space="preserve">03 Риба и морски плодови</t>
  </si>
  <si>
    <t xml:space="preserve">04 Житарки и житарни продукти</t>
  </si>
  <si>
    <t xml:space="preserve">05 Овошје и зеленчук</t>
  </si>
  <si>
    <t xml:space="preserve">06 Шеќер, шеќерни продукти и мед</t>
  </si>
  <si>
    <t xml:space="preserve">07 Кафе, чај и зачини</t>
  </si>
  <si>
    <t xml:space="preserve">08 Сточна храна</t>
  </si>
  <si>
    <t xml:space="preserve">09 Останато</t>
  </si>
  <si>
    <t xml:space="preserve">2022 (продолжи q1)</t>
  </si>
  <si>
    <r>
      <rPr>
        <sz val="11"/>
        <color rgb="FF000000"/>
        <rFont val="Calibri"/>
        <family val="2"/>
      </rPr>
      <t xml:space="preserve">1 – Пијалоци и тутун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</si>
  <si>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1 – Пијалоци и тутун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</si>
  <si>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EG Egypt</t>
  </si>
  <si>
    <t xml:space="preserve">ID Indonesia</t>
  </si>
  <si>
    <t xml:space="preserve">PT Portugal</t>
  </si>
  <si>
    <t xml:space="preserve">SK Slovak Republic</t>
  </si>
  <si>
    <t xml:space="preserve">IE Ireland</t>
  </si>
  <si>
    <t xml:space="preserve">CA Canada</t>
  </si>
  <si>
    <t xml:space="preserve">JO Jordan</t>
  </si>
  <si>
    <t xml:space="preserve">KR Korea, Republic of</t>
  </si>
  <si>
    <t xml:space="preserve">Извоз у 000 долари</t>
  </si>
  <si>
    <t xml:space="preserve">11 Пијалоци</t>
  </si>
  <si>
    <t xml:space="preserve">12 Тутун</t>
  </si>
  <si>
    <t xml:space="preserve">Увоз у 000 долари</t>
  </si>
  <si>
    <t xml:space="preserve">Нет размена</t>
  </si>
  <si>
    <r>
      <rPr>
        <sz val="11"/>
        <color rgb="FF000000"/>
        <rFont val="Calibri"/>
        <family val="2"/>
      </rPr>
      <t xml:space="preserve">2022</t>
    </r>
    <r>
      <rPr>
        <sz val="10"/>
        <color rgb="FF000000"/>
        <rFont val="Calibri"/>
        <family val="2"/>
      </rPr>
      <t xml:space="preserve">(ако продолжи q1)</t>
    </r>
  </si>
  <si>
    <r>
      <rPr>
        <sz val="11"/>
        <color rgb="FF000000"/>
        <rFont val="Calibri"/>
        <family val="2"/>
      </rPr>
      <t xml:space="preserve">2 – Суровини – нејадливи освен нафта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</si>
  <si>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2 –Суровини нејадливи освен нафта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</si>
  <si>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CI Cote D'Ivoire</t>
  </si>
  <si>
    <t xml:space="preserve">CN China</t>
  </si>
  <si>
    <t xml:space="preserve">GT Guatemala</t>
  </si>
  <si>
    <t xml:space="preserve">IN India</t>
  </si>
  <si>
    <t xml:space="preserve">TH Thailand</t>
  </si>
  <si>
    <t xml:space="preserve">во </t>
  </si>
  <si>
    <t xml:space="preserve">21 Кожа и сл</t>
  </si>
  <si>
    <t xml:space="preserve">22 Семенски масла</t>
  </si>
  <si>
    <t xml:space="preserve">23 Сурова гума (+ син.)</t>
  </si>
  <si>
    <t xml:space="preserve">24 Тапи и дрво</t>
  </si>
  <si>
    <t xml:space="preserve">25 Хартија отп.</t>
  </si>
  <si>
    <t xml:space="preserve">26 Текстил (рас)</t>
  </si>
  <si>
    <t xml:space="preserve">27 Ѓубрива освен 56</t>
  </si>
  <si>
    <t xml:space="preserve">28 Метали и деланки</t>
  </si>
  <si>
    <t xml:space="preserve">29 Сурови жив и рас мат.</t>
  </si>
  <si>
    <t xml:space="preserve">во</t>
  </si>
  <si>
    <t xml:space="preserve">2022 (според q1)</t>
  </si>
  <si>
    <r>
      <rPr>
        <sz val="11"/>
        <color rgb="FF000000"/>
        <rFont val="Calibri"/>
        <family val="2"/>
      </rPr>
      <t xml:space="preserve">3 – Минерални горива и мазива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</si>
  <si>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3 – Минерални горива и мазива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</si>
  <si>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LU Luxembourg</t>
  </si>
  <si>
    <t xml:space="preserve">Сурови</t>
  </si>
  <si>
    <t xml:space="preserve">32 Јаглен, кокс, брикети</t>
  </si>
  <si>
    <t xml:space="preserve">33 Нафтени продукти</t>
  </si>
  <si>
    <t xml:space="preserve">34 Природен гас, ЛПГ</t>
  </si>
  <si>
    <t xml:space="preserve">35 Електрична енер.</t>
  </si>
  <si>
    <r>
      <rPr>
        <sz val="11"/>
        <color rgb="FF000000"/>
        <rFont val="Calibri"/>
        <family val="2"/>
      </rPr>
      <t xml:space="preserve">4 – Животински и растителни масти и восоци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</si>
  <si>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4 – Животински и растителни масти и восоци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</si>
  <si>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MY Malaysia</t>
  </si>
  <si>
    <t xml:space="preserve">41 Животински масти</t>
  </si>
  <si>
    <t xml:space="preserve">42 Растителни масти</t>
  </si>
  <si>
    <t xml:space="preserve">43 Жит и Рас масти</t>
  </si>
  <si>
    <r>
      <rPr>
        <sz val="11"/>
        <color rgb="FF000000"/>
        <rFont val="Calibri"/>
        <family val="2"/>
      </rPr>
      <t xml:space="preserve">5 – Хемикалии и слични производи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</si>
  <si>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5 – Хемикалии и слични производи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</si>
  <si>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SA Saudi Arabia</t>
  </si>
  <si>
    <t xml:space="preserve">IR Iran</t>
  </si>
  <si>
    <t xml:space="preserve">JP Japan</t>
  </si>
  <si>
    <t xml:space="preserve">DK Denmark</t>
  </si>
  <si>
    <t xml:space="preserve">51 Органска хем.</t>
  </si>
  <si>
    <t xml:space="preserve">52 Неорганска хем.</t>
  </si>
  <si>
    <t xml:space="preserve">53 Бои, лакови и сл</t>
  </si>
  <si>
    <t xml:space="preserve">54 Медицински прод.</t>
  </si>
  <si>
    <t xml:space="preserve">55 Есенцијални масла и парфеми</t>
  </si>
  <si>
    <t xml:space="preserve">56 Ѓубрива освен 27</t>
  </si>
  <si>
    <t xml:space="preserve">57 Пластика</t>
  </si>
  <si>
    <t xml:space="preserve">58 Отп пластика</t>
  </si>
  <si>
    <t xml:space="preserve">59 Ост. хемија</t>
  </si>
  <si>
    <r>
      <rPr>
        <sz val="11"/>
        <color rgb="FF000000"/>
        <rFont val="Calibri"/>
        <family val="2"/>
      </rPr>
      <t xml:space="preserve">6 – Производствени продукти по кат. 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</si>
  <si>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6 – Производствени продукти по кат.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</si>
  <si>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ZA South Africa</t>
  </si>
  <si>
    <t xml:space="preserve">FI Finland</t>
  </si>
  <si>
    <t xml:space="preserve">61 Обрабатена кожа</t>
  </si>
  <si>
    <t xml:space="preserve">62 Гумени производи</t>
  </si>
  <si>
    <t xml:space="preserve">63 Тапи и дрвени продукти</t>
  </si>
  <si>
    <t xml:space="preserve">64 Хартија и картони</t>
  </si>
  <si>
    <t xml:space="preserve">65 Текстилни матријали</t>
  </si>
  <si>
    <t xml:space="preserve">66 Неметални продукти</t>
  </si>
  <si>
    <t xml:space="preserve">67 Железо и челик</t>
  </si>
  <si>
    <t xml:space="preserve">68 Нежелезни метали</t>
  </si>
  <si>
    <t xml:space="preserve">69 Производи од метали</t>
  </si>
  <si>
    <r>
      <rPr>
        <sz val="11"/>
        <color rgb="FF000000"/>
        <rFont val="Calibri"/>
        <family val="2"/>
      </rPr>
      <t xml:space="preserve">7 – Машини и транспортна опрема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</si>
  <si>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7 – Машини и транспортна опрема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</si>
  <si>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71 Генератори и сл. машинерија</t>
  </si>
  <si>
    <t xml:space="preserve">72 Машинерија за спец. индустрија</t>
  </si>
  <si>
    <t xml:space="preserve">73 Металуршки машини</t>
  </si>
  <si>
    <t xml:space="preserve">74 Општа машинерија</t>
  </si>
  <si>
    <t xml:space="preserve">75 Канцилариска маш.</t>
  </si>
  <si>
    <t xml:space="preserve">76 Телеко. звучни маш.</t>
  </si>
  <si>
    <t xml:space="preserve">77 Електрични уреди</t>
  </si>
  <si>
    <t xml:space="preserve">78 Маш. за патишта</t>
  </si>
  <si>
    <t xml:space="preserve">79 Други транспортна опрема</t>
  </si>
  <si>
    <r>
      <rPr>
        <sz val="11"/>
        <color rgb="FF000000"/>
        <rFont val="Calibri"/>
        <family val="2"/>
      </rPr>
      <t xml:space="preserve">8 – Остнати производствени производи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</si>
  <si>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8 – Остнати производствени производи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</si>
  <si>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BD Bangladesh</t>
  </si>
  <si>
    <t xml:space="preserve">PH Philippines</t>
  </si>
  <si>
    <t xml:space="preserve">81 Бараки, санитарија, осв. и сл</t>
  </si>
  <si>
    <t xml:space="preserve">82 Мебел и сл</t>
  </si>
  <si>
    <t xml:space="preserve">83 Куфери и сл</t>
  </si>
  <si>
    <t xml:space="preserve">84 Додатоци за облека</t>
  </si>
  <si>
    <t xml:space="preserve">85 Обувки</t>
  </si>
  <si>
    <t xml:space="preserve">87 Тех. инструменти</t>
  </si>
  <si>
    <t xml:space="preserve">88 Фотографска опр.</t>
  </si>
  <si>
    <t xml:space="preserve">89 Останато</t>
  </si>
  <si>
    <r>
      <rPr>
        <sz val="11"/>
        <color rgb="FF000000"/>
        <rFont val="Calibri"/>
        <family val="2"/>
      </rPr>
      <t xml:space="preserve">9 – Некласифицирани (стоки и трансакции) – </t>
    </r>
    <r>
      <rPr>
        <b val="true"/>
        <sz val="11"/>
        <color rgb="FF127622"/>
        <rFont val="Calibri"/>
        <family val="2"/>
      </rPr>
      <t xml:space="preserve">Извоз</t>
    </r>
  </si>
  <si>
    <r>
      <rPr>
        <sz val="11"/>
        <color rgb="FF000000"/>
        <rFont val="Calibri"/>
        <family val="2"/>
      </rPr>
      <t xml:space="preserve">9 – Некласифицирани (стоки и трансакции) – </t>
    </r>
    <r>
      <rPr>
        <b val="true"/>
        <sz val="11"/>
        <color rgb="FFC9211E"/>
        <rFont val="Calibri"/>
        <family val="2"/>
      </rPr>
      <t xml:space="preserve">Увоз</t>
    </r>
  </si>
  <si>
    <t xml:space="preserve">IL Israel</t>
  </si>
  <si>
    <t xml:space="preserve">Unclassified</t>
  </si>
  <si>
    <t xml:space="preserve">QA Qatar</t>
  </si>
  <si>
    <t xml:space="preserve">CL Chile</t>
  </si>
  <si>
    <t xml:space="preserve">CM Cameroon</t>
  </si>
  <si>
    <t xml:space="preserve">NO Norway</t>
  </si>
  <si>
    <t xml:space="preserve">AE United Arab Emirates</t>
  </si>
  <si>
    <t xml:space="preserve">UG Uganda</t>
  </si>
  <si>
    <t xml:space="preserve">Во 000 долари</t>
  </si>
  <si>
    <t xml:space="preserve">97 Злато (не монетарно)</t>
  </si>
  <si>
    <t xml:space="preserve">ИЗВОЗ</t>
  </si>
  <si>
    <t xml:space="preserve">Total</t>
  </si>
  <si>
    <t xml:space="preserve">УВОЗ</t>
  </si>
  <si>
    <t xml:space="preserve">Value in USD $</t>
  </si>
  <si>
    <t xml:space="preserve">-</t>
  </si>
  <si>
    <t xml:space="preserve">MX Mexico</t>
  </si>
  <si>
    <t xml:space="preserve">TW Taiwan</t>
  </si>
  <si>
    <t xml:space="preserve">NG Nigeria</t>
  </si>
  <si>
    <t xml:space="preserve">UY Uruguay</t>
  </si>
  <si>
    <t xml:space="preserve">IQ Iraq</t>
  </si>
  <si>
    <t xml:space="preserve">HK Hong Kong</t>
  </si>
  <si>
    <t xml:space="preserve">TN Tunisia</t>
  </si>
  <si>
    <t xml:space="preserve">LV Latvia</t>
  </si>
  <si>
    <t xml:space="preserve">LT Lithuania</t>
  </si>
  <si>
    <t xml:space="preserve">SG Singapore</t>
  </si>
  <si>
    <t xml:space="preserve">LY Libya</t>
  </si>
  <si>
    <t xml:space="preserve">MD Moldova</t>
  </si>
  <si>
    <t xml:space="preserve">BY Belarus</t>
  </si>
  <si>
    <t xml:space="preserve">PK Pakistan</t>
  </si>
  <si>
    <t xml:space="preserve">EE Estonia</t>
  </si>
  <si>
    <t xml:space="preserve">CO Colombia</t>
  </si>
  <si>
    <t xml:space="preserve">GE Georgia</t>
  </si>
  <si>
    <t xml:space="preserve">KH Cambodia</t>
  </si>
  <si>
    <t xml:space="preserve">KZ Kazakhstan</t>
  </si>
  <si>
    <t xml:space="preserve">GH Ghana</t>
  </si>
  <si>
    <t xml:space="preserve">KG Kyrgyz Republic</t>
  </si>
  <si>
    <t xml:space="preserve">OM Oman</t>
  </si>
  <si>
    <t xml:space="preserve">LK Sri Lanka</t>
  </si>
  <si>
    <t xml:space="preserve">CY Cyprus</t>
  </si>
  <si>
    <t xml:space="preserve">AZ Azerbaijan</t>
  </si>
  <si>
    <t xml:space="preserve">MM Myanmar(Burma)</t>
  </si>
  <si>
    <t xml:space="preserve">AM Armenia</t>
  </si>
  <si>
    <t xml:space="preserve">CR Costa Rica</t>
  </si>
  <si>
    <t xml:space="preserve">SN Senegal</t>
  </si>
  <si>
    <t xml:space="preserve">LB Lebanon</t>
  </si>
  <si>
    <t xml:space="preserve">MT Malta</t>
  </si>
  <si>
    <t xml:space="preserve">DO Dominican Republik</t>
  </si>
  <si>
    <t xml:space="preserve">BH Bahrain</t>
  </si>
  <si>
    <t xml:space="preserve">BZ Belize</t>
  </si>
  <si>
    <t xml:space="preserve">KP Korea, Democratic People's Republic of</t>
  </si>
  <si>
    <t xml:space="preserve">UZ Uzbekistan</t>
  </si>
  <si>
    <t xml:space="preserve">YE Yemen, Rep.</t>
  </si>
  <si>
    <t xml:space="preserve">TZ Tanzania</t>
  </si>
  <si>
    <t xml:space="preserve">PE Peru</t>
  </si>
  <si>
    <t xml:space="preserve">SD Sudan</t>
  </si>
  <si>
    <t xml:space="preserve">NZ New-Zeland</t>
  </si>
  <si>
    <t xml:space="preserve">KE Kenya</t>
  </si>
  <si>
    <t xml:space="preserve">SC Seychelles</t>
  </si>
  <si>
    <t xml:space="preserve">PS Palestinian area</t>
  </si>
  <si>
    <t xml:space="preserve">KW Kuwait</t>
  </si>
  <si>
    <t xml:space="preserve">LI Liechtenstein</t>
  </si>
  <si>
    <t xml:space="preserve">CU Cuba</t>
  </si>
  <si>
    <t xml:space="preserve">MU Mauritius</t>
  </si>
  <si>
    <t xml:space="preserve">BO Bolivia</t>
  </si>
  <si>
    <t xml:space="preserve">PF French Polynesia</t>
  </si>
  <si>
    <t xml:space="preserve">SM San Marino</t>
  </si>
  <si>
    <t xml:space="preserve">TT Trinidad and Tobago</t>
  </si>
  <si>
    <t xml:space="preserve">GQ Equatorial Guinea</t>
  </si>
  <si>
    <t xml:space="preserve">PY Paraguay</t>
  </si>
  <si>
    <t xml:space="preserve">ZW Zimbabwe</t>
  </si>
  <si>
    <t xml:space="preserve">RW Rwanda</t>
  </si>
  <si>
    <t xml:space="preserve">SV El Salvador</t>
  </si>
  <si>
    <t xml:space="preserve">ET Ethiopia (including Eritrea)</t>
  </si>
  <si>
    <t xml:space="preserve">FK Falkland Islands</t>
  </si>
  <si>
    <t xml:space="preserve">SR Surinam</t>
  </si>
  <si>
    <t xml:space="preserve">PR Puerto Rico</t>
  </si>
  <si>
    <t xml:space="preserve">SY Syrian Arab Republic</t>
  </si>
  <si>
    <t xml:space="preserve">CF Central African Republic</t>
  </si>
  <si>
    <t xml:space="preserve">AF Afghanistan</t>
  </si>
  <si>
    <t xml:space="preserve">MG Madagaskar</t>
  </si>
  <si>
    <t xml:space="preserve">MN Mongolia</t>
  </si>
  <si>
    <t xml:space="preserve">PA Panama</t>
  </si>
  <si>
    <t xml:space="preserve">GA Gabon</t>
  </si>
  <si>
    <t xml:space="preserve">FJ Fiji</t>
  </si>
  <si>
    <t xml:space="preserve">MZ Mozambique</t>
  </si>
  <si>
    <t xml:space="preserve">HN Honduras</t>
  </si>
  <si>
    <t xml:space="preserve">CG Congo, Rep.</t>
  </si>
  <si>
    <t xml:space="preserve">ML Mali</t>
  </si>
  <si>
    <t xml:space="preserve">CD Congo, Dem. Republic</t>
  </si>
  <si>
    <t xml:space="preserve">CC Cocos (Keeling) Islands</t>
  </si>
  <si>
    <t xml:space="preserve">VI United States Virgin Islands</t>
  </si>
  <si>
    <t xml:space="preserve">GY Guyana</t>
  </si>
  <si>
    <t xml:space="preserve">NI Nicaragua</t>
  </si>
  <si>
    <t xml:space="preserve">VE Venezuela</t>
  </si>
  <si>
    <t xml:space="preserve">CW Curacao  (since 2013M01)</t>
  </si>
  <si>
    <t xml:space="preserve">SL Sierra Leone</t>
  </si>
  <si>
    <t xml:space="preserve">NA Namibia</t>
  </si>
  <si>
    <t xml:space="preserve">BJ Benin</t>
  </si>
  <si>
    <t xml:space="preserve">FO Faeroe Islands</t>
  </si>
  <si>
    <t xml:space="preserve">IS Iceland</t>
  </si>
  <si>
    <t xml:space="preserve">PG Papua New Guine</t>
  </si>
  <si>
    <t xml:space="preserve">LA Laos People's Democratic Republic</t>
  </si>
  <si>
    <t xml:space="preserve">MO Macao</t>
  </si>
  <si>
    <t xml:space="preserve">MW Malawi</t>
  </si>
  <si>
    <t xml:space="preserve">BF Burkina Faso</t>
  </si>
  <si>
    <t xml:space="preserve">TM Turkmenistan</t>
  </si>
  <si>
    <t xml:space="preserve">KM Comoros</t>
  </si>
  <si>
    <t xml:space="preserve">AD Andorra</t>
  </si>
  <si>
    <t xml:space="preserve">MC Monaco</t>
  </si>
  <si>
    <t xml:space="preserve">MR Mauritania</t>
  </si>
  <si>
    <t xml:space="preserve">AQ Antartica</t>
  </si>
  <si>
    <t xml:space="preserve">NP Nepal</t>
  </si>
  <si>
    <t xml:space="preserve">BB Barbados</t>
  </si>
  <si>
    <t xml:space="preserve">ST Sao Tome and Principe</t>
  </si>
  <si>
    <t xml:space="preserve">NC New Caledonia</t>
  </si>
  <si>
    <t xml:space="preserve">GN Guinea</t>
  </si>
  <si>
    <t xml:space="preserve">SX Saint Maarten(Dutch part) (since 2013M01)</t>
  </si>
  <si>
    <t xml:space="preserve">TD Chad</t>
  </si>
  <si>
    <t xml:space="preserve">BW Botswana</t>
  </si>
  <si>
    <t xml:space="preserve">JM Jamaica</t>
  </si>
  <si>
    <t xml:space="preserve">LR Liberia</t>
  </si>
  <si>
    <t xml:space="preserve">TV Tuvalu</t>
  </si>
  <si>
    <t xml:space="preserve">NE Niger</t>
  </si>
  <si>
    <t xml:space="preserve">BS Bahamas</t>
  </si>
  <si>
    <t xml:space="preserve">LS Lesotho</t>
  </si>
  <si>
    <t xml:space="preserve">BI Burundi</t>
  </si>
  <si>
    <t xml:space="preserve">MH Marshall Islands</t>
  </si>
  <si>
    <t xml:space="preserve">BN Brunei</t>
  </si>
  <si>
    <t xml:space="preserve">TJ Tajikistan</t>
  </si>
  <si>
    <t xml:space="preserve">BM Bermuda</t>
  </si>
  <si>
    <t xml:space="preserve">AG Antigua and Barbuda</t>
  </si>
  <si>
    <t xml:space="preserve">ER Eritrea</t>
  </si>
  <si>
    <t xml:space="preserve">CV Cape Verde</t>
  </si>
  <si>
    <t xml:space="preserve">CK Cook Islands</t>
  </si>
  <si>
    <t xml:space="preserve">NR Nauru</t>
  </si>
  <si>
    <t xml:space="preserve">VA Holy See</t>
  </si>
  <si>
    <t xml:space="preserve">NU Niue</t>
  </si>
  <si>
    <t xml:space="preserve">AS American Samoa</t>
  </si>
  <si>
    <t xml:space="preserve">FM Federated States of Micronesia</t>
  </si>
  <si>
    <t xml:space="preserve">GL Greenland</t>
  </si>
  <si>
    <t xml:space="preserve">ZM Zambia</t>
  </si>
  <si>
    <t xml:space="preserve">IO British Indian Ocean Territory</t>
  </si>
  <si>
    <t xml:space="preserve">SH Saint Helena</t>
  </si>
  <si>
    <t xml:space="preserve">DM Dominica</t>
  </si>
  <si>
    <t xml:space="preserve">KN St. Kitts and Nevis</t>
  </si>
  <si>
    <t xml:space="preserve">IM Isle of Man</t>
  </si>
  <si>
    <t xml:space="preserve">TG Togo</t>
  </si>
  <si>
    <t xml:space="preserve">SO Somalia</t>
  </si>
  <si>
    <t xml:space="preserve">MV Maldives</t>
  </si>
  <si>
    <t xml:space="preserve">WF Wallis and Futuna Islands</t>
  </si>
  <si>
    <t xml:space="preserve">GU Guam</t>
  </si>
  <si>
    <t xml:space="preserve">TF French Southern Territories</t>
  </si>
  <si>
    <t xml:space="preserve">GM Gambia</t>
  </si>
  <si>
    <t xml:space="preserve">SZ Swaziland</t>
  </si>
  <si>
    <t xml:space="preserve">HT Haiti</t>
  </si>
  <si>
    <t xml:space="preserve">BT Bhutan</t>
  </si>
  <si>
    <t xml:space="preserve">LC St. Lucia</t>
  </si>
  <si>
    <t xml:space="preserve">TK Tokelau</t>
  </si>
  <si>
    <t xml:space="preserve">MP Northern Mariana Islands</t>
  </si>
  <si>
    <t xml:space="preserve">WS Samoa</t>
  </si>
  <si>
    <t xml:space="preserve">AO Angola</t>
  </si>
  <si>
    <t xml:space="preserve">AI Anguilla</t>
  </si>
  <si>
    <t xml:space="preserve">GW Guinea - Bissau</t>
  </si>
  <si>
    <t xml:space="preserve">CX Cristmas Islands</t>
  </si>
  <si>
    <t xml:space="preserve">GD Grenada</t>
  </si>
  <si>
    <t xml:space="preserve">PN Pitcairn</t>
  </si>
  <si>
    <t xml:space="preserve">MS Montserrat</t>
  </si>
  <si>
    <t xml:space="preserve">Проценти</t>
  </si>
  <si>
    <t xml:space="preserve">`</t>
  </si>
  <si>
    <t xml:space="preserve">DJ Djibouti</t>
  </si>
  <si>
    <t xml:space="preserve">милиони денари</t>
  </si>
  <si>
    <t xml:space="preserve">Разлика</t>
  </si>
  <si>
    <t xml:space="preserve">Удел</t>
  </si>
  <si>
    <t xml:space="preserve">Приходи</t>
  </si>
  <si>
    <t xml:space="preserve">Персонален данок на доход</t>
  </si>
  <si>
    <t xml:space="preserve">Данок на Добивка</t>
  </si>
  <si>
    <t xml:space="preserve">ДДВ</t>
  </si>
  <si>
    <t xml:space="preserve">Акцизи</t>
  </si>
  <si>
    <t xml:space="preserve">Царини</t>
  </si>
  <si>
    <t xml:space="preserve">Други даноци</t>
  </si>
  <si>
    <t xml:space="preserve">Даночни приходи од соп. Смет.</t>
  </si>
  <si>
    <t xml:space="preserve">Вкупно даноци</t>
  </si>
  <si>
    <t xml:space="preserve">Придонес за пензинско осиг.</t>
  </si>
  <si>
    <t xml:space="preserve">Придонес за вработување</t>
  </si>
  <si>
    <t xml:space="preserve">Придонес за здраствено осиг.</t>
  </si>
  <si>
    <t xml:space="preserve">Вкупно Придонеси</t>
  </si>
  <si>
    <t xml:space="preserve">Неданочни приходи</t>
  </si>
  <si>
    <t xml:space="preserve">Капитални приходи</t>
  </si>
  <si>
    <t xml:space="preserve">Донации</t>
  </si>
  <si>
    <t xml:space="preserve">Вкупно приходи</t>
  </si>
  <si>
    <t xml:space="preserve">Расходи</t>
  </si>
  <si>
    <t xml:space="preserve">Плати и надеместоци</t>
  </si>
  <si>
    <t xml:space="preserve">Стоки и услуги</t>
  </si>
  <si>
    <t xml:space="preserve">Трансфери до ЕЛС</t>
  </si>
  <si>
    <t xml:space="preserve">ДДВ дотатоци</t>
  </si>
  <si>
    <t xml:space="preserve">блок дотатоци</t>
  </si>
  <si>
    <t xml:space="preserve">Субвенции и трансфери</t>
  </si>
  <si>
    <t xml:space="preserve">Пензии</t>
  </si>
  <si>
    <t xml:space="preserve">Трансициски трансфери</t>
  </si>
  <si>
    <t xml:space="preserve">Надоместоци за невработени</t>
  </si>
  <si>
    <t xml:space="preserve">Активни мерки за вработување</t>
  </si>
  <si>
    <t xml:space="preserve">Социјални надоместоци</t>
  </si>
  <si>
    <t xml:space="preserve">Здраствена заштита</t>
  </si>
  <si>
    <t xml:space="preserve">Социјални трансфери</t>
  </si>
  <si>
    <t xml:space="preserve">Каматни плаќања</t>
  </si>
  <si>
    <t xml:space="preserve">Капитални расходи</t>
  </si>
  <si>
    <t xml:space="preserve">Вкупно расходи</t>
  </si>
  <si>
    <t xml:space="preserve">Вкупно бруто расходи</t>
  </si>
  <si>
    <t xml:space="preserve">Буџетско садло</t>
  </si>
  <si>
    <t xml:space="preserve">Бруто буџетско салдо</t>
  </si>
  <si>
    <t xml:space="preserve">Разлика (нето)</t>
  </si>
  <si>
    <t xml:space="preserve">Разлика (бруто)</t>
  </si>
  <si>
    <t xml:space="preserve">DE</t>
  </si>
  <si>
    <t xml:space="preserve">СУМА</t>
  </si>
  <si>
    <t xml:space="preserve">XK</t>
  </si>
  <si>
    <t xml:space="preserve">SK</t>
  </si>
  <si>
    <t xml:space="preserve">ES</t>
  </si>
  <si>
    <t xml:space="preserve">HU</t>
  </si>
  <si>
    <t xml:space="preserve">BE</t>
  </si>
  <si>
    <t xml:space="preserve"> </t>
  </si>
  <si>
    <t xml:space="preserve">AL</t>
  </si>
  <si>
    <t xml:space="preserve">BA</t>
  </si>
  <si>
    <t xml:space="preserve">US</t>
  </si>
  <si>
    <t xml:space="preserve">GB</t>
  </si>
  <si>
    <t xml:space="preserve">GR</t>
  </si>
  <si>
    <t xml:space="preserve">TR</t>
  </si>
  <si>
    <t xml:space="preserve">RS</t>
  </si>
  <si>
    <t xml:space="preserve">BG</t>
  </si>
  <si>
    <t xml:space="preserve">PL</t>
  </si>
  <si>
    <t xml:space="preserve">IT</t>
  </si>
  <si>
    <t xml:space="preserve">RO</t>
  </si>
  <si>
    <t xml:space="preserve">SI</t>
  </si>
  <si>
    <t xml:space="preserve">Нет Размена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</si>
</sst>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;[RED]\-#,##0"/>
    <numFmt numFmtId="166" formatCode="0.00"/>
    <numFmt numFmtId="167" formatCode="#,##0.00\ ;\(#,##0.00\)"/>
    <numFmt numFmtId="168" formatCode="0;[RED]\-0"/>
    <numFmt numFmtId="169" formatCode="#,##0"/>
    <numFmt numFmtId="170" formatCode="0"/>
    <numFmt numFmtId="171" formatCode="General"/>
    <numFmt numFmtId="172" formatCode="#,##0;[RED]\(#,##0\)"/>
    <numFmt numFmtId="173" formatCode="0.00;[RED]\-0.0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27622"/>
      <name val="Calibri"/>
      <family val="2"/>
    </font>
    <font>
      <b val="true"/>
      <sz val="11"/>
      <color rgb="FFC9211E"/>
      <name val="Calibri"/>
      <family val="2"/>
    </font>
    <font>
      <b val="true"/>
      <sz val="11"/>
      <color rgb="FF000000"/>
      <name val="Calibri"/>
      <family val="2"/>
    </font>
    <font>
      <sz val="11"/>
      <color rgb="FFDADADA"/>
      <name val="Ubuntu"/>
      <family val="0"/>
    </font>
    <font>
      <sz val="10"/>
      <color rgb="FF000000"/>
      <name val="Calibri"/>
      <family val="2"/>
    </font>
    <font>
      <sz val="11"/>
      <color rgb="FF00A9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ADADA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A07A"/>
      </patternFill>
    </fill>
    <fill>
      <patternFill patternType="solid">
        <fgColor rgb="FFDDDDDD"/>
        <bgColor rgb="FFDADADA"/>
      </patternFill>
    </fill>
    <fill>
      <patternFill patternType="solid">
        <fgColor rgb="FFFF6D6D"/>
        <bgColor rgb="FFFF6600"/>
      </patternFill>
    </fill>
    <fill>
      <patternFill patternType="solid">
        <fgColor rgb="FFEEEEEE"/>
        <bgColor rgb="FFDDDDDD"/>
      </patternFill>
    </fill>
    <fill>
      <patternFill patternType="solid">
        <fgColor rgb="FFFFA07A"/>
        <bgColor rgb="FFFFA6A6"/>
      </patternFill>
    </fill>
    <fill>
      <patternFill patternType="solid">
        <fgColor rgb="FF666666"/>
        <bgColor rgb="FF808080"/>
      </patternFill>
    </fill>
    <fill>
      <patternFill patternType="solid">
        <fgColor rgb="FF81D41A"/>
        <bgColor rgb="FFAFD095"/>
      </patternFill>
    </fill>
    <fill>
      <patternFill patternType="solid">
        <fgColor rgb="FFFF0000"/>
        <bgColor rgb="FFC9211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AFD095"/>
      <rgbColor rgb="FFFFA6A6"/>
      <rgbColor rgb="FFCC99FF"/>
      <rgbColor rgb="FFFFA07A"/>
      <rgbColor rgb="FF3366FF"/>
      <rgbColor rgb="FF33CCCC"/>
      <rgbColor rgb="FF81D41A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45" colorId="64" zoomScale="75" zoomScaleNormal="75" zoomScalePageLayoutView="100" workbookViewId="0">
      <selection pane="topLeft" activeCell="E55" activeCellId="0" sqref="E5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7"/>
    <col collapsed="false" customWidth="true" hidden="false" outlineLevel="0" max="12" min="12" style="0" width="12.15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2" t="s">
        <v>2</v>
      </c>
      <c r="D2" s="2"/>
      <c r="E2" s="2" t="n">
        <v>2021</v>
      </c>
      <c r="F2" s="2"/>
      <c r="G2" s="3" t="n">
        <v>2020</v>
      </c>
      <c r="H2" s="3"/>
      <c r="I2" s="2" t="n">
        <v>2019</v>
      </c>
      <c r="J2" s="2"/>
      <c r="L2" s="2" t="s">
        <v>2</v>
      </c>
      <c r="M2" s="2"/>
      <c r="N2" s="2" t="n">
        <v>2021</v>
      </c>
      <c r="O2" s="2"/>
      <c r="P2" s="2" t="n">
        <v>2020</v>
      </c>
      <c r="Q2" s="2"/>
      <c r="R2" s="2" t="n">
        <v>2019</v>
      </c>
      <c r="S2" s="2"/>
    </row>
    <row r="3" customFormat="false" ht="13.8" hidden="false" customHeight="false" outlineLevel="0" collapsed="false">
      <c r="C3" s="4" t="s">
        <v>3</v>
      </c>
      <c r="D3" s="5" t="s">
        <v>4</v>
      </c>
      <c r="E3" s="4" t="s">
        <v>3</v>
      </c>
      <c r="F3" s="5" t="s">
        <v>4</v>
      </c>
      <c r="G3" s="0" t="s">
        <v>3</v>
      </c>
      <c r="H3" s="5" t="s">
        <v>4</v>
      </c>
      <c r="I3" s="4" t="s">
        <v>3</v>
      </c>
      <c r="J3" s="5" t="s">
        <v>4</v>
      </c>
      <c r="L3" s="4" t="s">
        <v>3</v>
      </c>
      <c r="M3" s="5" t="s">
        <v>4</v>
      </c>
      <c r="N3" s="4" t="s">
        <v>3</v>
      </c>
      <c r="O3" s="5" t="s">
        <v>4</v>
      </c>
      <c r="P3" s="4" t="s">
        <v>3</v>
      </c>
      <c r="Q3" s="5" t="s">
        <v>4</v>
      </c>
      <c r="R3" s="4" t="s">
        <v>3</v>
      </c>
      <c r="S3" s="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96692211</v>
      </c>
      <c r="E4" s="6" t="s">
        <v>6</v>
      </c>
      <c r="F4" s="7" t="n">
        <v>460129794</v>
      </c>
      <c r="G4" s="8" t="s">
        <v>6</v>
      </c>
      <c r="H4" s="7" t="n">
        <v>415870686</v>
      </c>
      <c r="I4" s="6" t="s">
        <v>6</v>
      </c>
      <c r="J4" s="7" t="n">
        <v>411010254</v>
      </c>
      <c r="K4" s="9" t="s">
        <v>5</v>
      </c>
      <c r="L4" s="4" t="s">
        <v>6</v>
      </c>
      <c r="M4" s="7" t="n">
        <v>214386809</v>
      </c>
      <c r="N4" s="4" t="s">
        <v>6</v>
      </c>
      <c r="O4" s="10" t="n">
        <v>880243522</v>
      </c>
      <c r="P4" s="4" t="s">
        <v>6</v>
      </c>
      <c r="Q4" s="7" t="n">
        <v>758888089</v>
      </c>
      <c r="R4" s="4" t="s">
        <v>6</v>
      </c>
      <c r="S4" s="7" t="n">
        <v>751075011</v>
      </c>
    </row>
    <row r="5" customFormat="false" ht="13.8" hidden="false" customHeight="false" outlineLevel="0" collapsed="false">
      <c r="A5" s="11" t="n">
        <f aca="false">D5/D4*100</f>
        <v>13.4166825495386</v>
      </c>
      <c r="B5" s="11"/>
      <c r="C5" s="12" t="s">
        <v>7</v>
      </c>
      <c r="D5" s="7" t="n">
        <v>12972887</v>
      </c>
      <c r="E5" s="12" t="s">
        <v>8</v>
      </c>
      <c r="F5" s="7" t="n">
        <v>63976899</v>
      </c>
      <c r="G5" s="13" t="s">
        <v>8</v>
      </c>
      <c r="H5" s="14" t="n">
        <v>55355990</v>
      </c>
      <c r="I5" s="12" t="s">
        <v>7</v>
      </c>
      <c r="J5" s="7" t="n">
        <v>59784678</v>
      </c>
      <c r="K5" s="15" t="n">
        <f aca="false">M5/M4*100</f>
        <v>19.9275520724785</v>
      </c>
      <c r="L5" s="16" t="s">
        <v>8</v>
      </c>
      <c r="M5" s="7" t="n">
        <v>42722043</v>
      </c>
      <c r="N5" s="17" t="s">
        <v>8</v>
      </c>
      <c r="O5" s="14" t="n">
        <v>189381609</v>
      </c>
      <c r="P5" s="16" t="s">
        <v>8</v>
      </c>
      <c r="Q5" s="7" t="n">
        <v>158744252</v>
      </c>
      <c r="R5" s="16" t="s">
        <v>8</v>
      </c>
      <c r="S5" s="7" t="n">
        <v>151351536</v>
      </c>
    </row>
    <row r="6" customFormat="false" ht="13.8" hidden="false" customHeight="false" outlineLevel="0" collapsed="false">
      <c r="A6" s="11" t="n">
        <f aca="false">D6/D4*100</f>
        <v>11.6351957242968</v>
      </c>
      <c r="B6" s="11"/>
      <c r="C6" s="12" t="s">
        <v>8</v>
      </c>
      <c r="D6" s="7" t="n">
        <v>11250328</v>
      </c>
      <c r="E6" s="12" t="s">
        <v>7</v>
      </c>
      <c r="F6" s="7" t="n">
        <v>56487784</v>
      </c>
      <c r="G6" s="13" t="s">
        <v>7</v>
      </c>
      <c r="H6" s="14" t="n">
        <v>51295038</v>
      </c>
      <c r="I6" s="12" t="s">
        <v>8</v>
      </c>
      <c r="J6" s="7" t="n">
        <v>56788971</v>
      </c>
      <c r="K6" s="15" t="n">
        <f aca="false">M6/M4*100</f>
        <v>7.98324443552868</v>
      </c>
      <c r="L6" s="16" t="s">
        <v>9</v>
      </c>
      <c r="M6" s="7" t="n">
        <v>17115023</v>
      </c>
      <c r="N6" s="17" t="s">
        <v>9</v>
      </c>
      <c r="O6" s="14" t="n">
        <v>64104916</v>
      </c>
      <c r="P6" s="16" t="s">
        <v>9</v>
      </c>
      <c r="Q6" s="7" t="n">
        <v>57347953</v>
      </c>
      <c r="R6" s="16" t="s">
        <v>9</v>
      </c>
      <c r="S6" s="7" t="n">
        <v>59016622</v>
      </c>
    </row>
    <row r="7" customFormat="false" ht="13.8" hidden="false" customHeight="false" outlineLevel="0" collapsed="false">
      <c r="A7" s="11" t="n">
        <f aca="false">D7/D4*100</f>
        <v>6.94069763282174</v>
      </c>
      <c r="B7" s="11"/>
      <c r="C7" s="12" t="s">
        <v>10</v>
      </c>
      <c r="D7" s="7" t="n">
        <v>6711114</v>
      </c>
      <c r="E7" s="12" t="s">
        <v>10</v>
      </c>
      <c r="F7" s="7" t="n">
        <v>32333017</v>
      </c>
      <c r="G7" s="13" t="s">
        <v>11</v>
      </c>
      <c r="H7" s="14" t="n">
        <v>30352690</v>
      </c>
      <c r="I7" s="12" t="s">
        <v>12</v>
      </c>
      <c r="J7" s="7" t="n">
        <v>30089340</v>
      </c>
      <c r="K7" s="15" t="n">
        <f aca="false">M7/M4*100</f>
        <v>5.69137021858467</v>
      </c>
      <c r="L7" s="16" t="s">
        <v>13</v>
      </c>
      <c r="M7" s="7" t="n">
        <v>12201547</v>
      </c>
      <c r="N7" s="17" t="s">
        <v>13</v>
      </c>
      <c r="O7" s="14" t="n">
        <v>57634702</v>
      </c>
      <c r="P7" s="16" t="s">
        <v>13</v>
      </c>
      <c r="Q7" s="7" t="n">
        <v>48039973</v>
      </c>
      <c r="R7" s="16" t="s">
        <v>13</v>
      </c>
      <c r="S7" s="7" t="n">
        <v>47845396</v>
      </c>
    </row>
    <row r="8" customFormat="false" ht="13.8" hidden="false" customHeight="false" outlineLevel="0" collapsed="false">
      <c r="A8" s="11" t="n">
        <f aca="false">D8/D4*100</f>
        <v>6.32899375938358</v>
      </c>
      <c r="B8" s="11"/>
      <c r="C8" s="12" t="s">
        <v>14</v>
      </c>
      <c r="D8" s="7" t="n">
        <v>6119644</v>
      </c>
      <c r="E8" s="12" t="s">
        <v>14</v>
      </c>
      <c r="F8" s="7" t="n">
        <v>32302202</v>
      </c>
      <c r="G8" s="13" t="s">
        <v>10</v>
      </c>
      <c r="H8" s="14" t="n">
        <v>30270634</v>
      </c>
      <c r="I8" s="12" t="s">
        <v>10</v>
      </c>
      <c r="J8" s="7" t="n">
        <v>28743824</v>
      </c>
      <c r="K8" s="15" t="n">
        <f aca="false">M8/M4*100</f>
        <v>5.58344753384524</v>
      </c>
      <c r="L8" s="16" t="s">
        <v>14</v>
      </c>
      <c r="M8" s="7" t="n">
        <v>11970175</v>
      </c>
      <c r="N8" s="17" t="s">
        <v>14</v>
      </c>
      <c r="O8" s="14" t="n">
        <v>53876720</v>
      </c>
      <c r="P8" s="16" t="s">
        <v>15</v>
      </c>
      <c r="Q8" s="7" t="n">
        <v>36193623</v>
      </c>
      <c r="R8" s="16" t="s">
        <v>16</v>
      </c>
      <c r="S8" s="7" t="n">
        <v>37849178</v>
      </c>
    </row>
    <row r="9" customFormat="false" ht="13.8" hidden="false" customHeight="false" outlineLevel="0" collapsed="false">
      <c r="A9" s="11" t="n">
        <f aca="false">D9/D4*100</f>
        <v>5.77324992599456</v>
      </c>
      <c r="B9" s="11"/>
      <c r="C9" s="12" t="s">
        <v>12</v>
      </c>
      <c r="D9" s="7" t="n">
        <v>5582283</v>
      </c>
      <c r="E9" s="12" t="s">
        <v>12</v>
      </c>
      <c r="F9" s="7" t="n">
        <v>28921356</v>
      </c>
      <c r="G9" s="13" t="s">
        <v>12</v>
      </c>
      <c r="H9" s="14" t="n">
        <v>26862893</v>
      </c>
      <c r="I9" s="12" t="s">
        <v>11</v>
      </c>
      <c r="J9" s="7" t="n">
        <v>25828854</v>
      </c>
      <c r="K9" s="15" t="n">
        <f aca="false">M9/M4*100</f>
        <v>4.79346189624941</v>
      </c>
      <c r="L9" s="16" t="s">
        <v>15</v>
      </c>
      <c r="M9" s="7" t="n">
        <v>10276550</v>
      </c>
      <c r="N9" s="17" t="s">
        <v>15</v>
      </c>
      <c r="O9" s="14" t="n">
        <v>39373266</v>
      </c>
      <c r="P9" s="16" t="s">
        <v>14</v>
      </c>
      <c r="Q9" s="7" t="n">
        <v>36097418</v>
      </c>
      <c r="R9" s="16" t="s">
        <v>14</v>
      </c>
      <c r="S9" s="7" t="n">
        <v>34948059</v>
      </c>
    </row>
    <row r="10" customFormat="false" ht="13.8" hidden="false" customHeight="false" outlineLevel="0" collapsed="false">
      <c r="A10" s="11" t="n">
        <f aca="false">D10/D4*100</f>
        <v>5.63928360268854</v>
      </c>
      <c r="B10" s="11"/>
      <c r="C10" s="12" t="s">
        <v>17</v>
      </c>
      <c r="D10" s="7" t="n">
        <v>5452748</v>
      </c>
      <c r="E10" s="12" t="s">
        <v>11</v>
      </c>
      <c r="F10" s="7" t="n">
        <v>23303407</v>
      </c>
      <c r="G10" s="13" t="s">
        <v>14</v>
      </c>
      <c r="H10" s="14" t="n">
        <v>24235316</v>
      </c>
      <c r="I10" s="12" t="s">
        <v>14</v>
      </c>
      <c r="J10" s="7" t="n">
        <v>23615308</v>
      </c>
      <c r="L10" s="16" t="s">
        <v>10</v>
      </c>
      <c r="M10" s="7" t="n">
        <v>9516551</v>
      </c>
      <c r="N10" s="17" t="s">
        <v>10</v>
      </c>
      <c r="O10" s="14" t="n">
        <v>37163529</v>
      </c>
      <c r="P10" s="16" t="s">
        <v>12</v>
      </c>
      <c r="Q10" s="7" t="n">
        <v>31574624</v>
      </c>
      <c r="R10" s="16" t="s">
        <v>10</v>
      </c>
      <c r="S10" s="7" t="n">
        <v>34134149</v>
      </c>
    </row>
    <row r="11" customFormat="false" ht="13.8" hidden="false" customHeight="false" outlineLevel="0" collapsed="false">
      <c r="A11" s="11" t="n">
        <f aca="false">D11/D4*100</f>
        <v>5.1244272405768</v>
      </c>
      <c r="B11" s="11"/>
      <c r="C11" s="12" t="s">
        <v>9</v>
      </c>
      <c r="D11" s="7" t="n">
        <v>4954922</v>
      </c>
      <c r="E11" s="12" t="s">
        <v>9</v>
      </c>
      <c r="F11" s="7" t="n">
        <v>22291120</v>
      </c>
      <c r="G11" s="13" t="s">
        <v>17</v>
      </c>
      <c r="H11" s="14" t="n">
        <v>20645926</v>
      </c>
      <c r="I11" s="12" t="s">
        <v>18</v>
      </c>
      <c r="J11" s="7" t="n">
        <v>19954607</v>
      </c>
      <c r="L11" s="16" t="s">
        <v>19</v>
      </c>
      <c r="M11" s="7" t="n">
        <v>8870295</v>
      </c>
      <c r="N11" s="17" t="s">
        <v>12</v>
      </c>
      <c r="O11" s="14" t="n">
        <v>34809311</v>
      </c>
      <c r="P11" s="16" t="s">
        <v>10</v>
      </c>
      <c r="Q11" s="7" t="n">
        <v>30093142</v>
      </c>
      <c r="R11" s="16" t="s">
        <v>15</v>
      </c>
      <c r="S11" s="7" t="n">
        <v>33362776</v>
      </c>
    </row>
    <row r="12" customFormat="false" ht="13.8" hidden="false" customHeight="false" outlineLevel="0" collapsed="false">
      <c r="A12" s="11" t="n">
        <f aca="false">D12/D4*100</f>
        <v>4.93005481072307</v>
      </c>
      <c r="B12" s="11"/>
      <c r="C12" s="12" t="s">
        <v>11</v>
      </c>
      <c r="D12" s="7" t="n">
        <v>4766979</v>
      </c>
      <c r="E12" s="12" t="s">
        <v>15</v>
      </c>
      <c r="F12" s="7" t="n">
        <v>22054152</v>
      </c>
      <c r="G12" s="13" t="s">
        <v>9</v>
      </c>
      <c r="H12" s="14" t="n">
        <v>20308076</v>
      </c>
      <c r="I12" s="12" t="s">
        <v>17</v>
      </c>
      <c r="J12" s="7" t="n">
        <v>19428933</v>
      </c>
      <c r="L12" s="16" t="s">
        <v>16</v>
      </c>
      <c r="M12" s="7" t="n">
        <v>8271108</v>
      </c>
      <c r="N12" s="17" t="s">
        <v>19</v>
      </c>
      <c r="O12" s="14" t="n">
        <v>31950526</v>
      </c>
      <c r="P12" s="16" t="s">
        <v>19</v>
      </c>
      <c r="Q12" s="7" t="n">
        <v>29124071</v>
      </c>
      <c r="R12" s="16" t="s">
        <v>12</v>
      </c>
      <c r="S12" s="7" t="n">
        <v>31192925</v>
      </c>
    </row>
    <row r="13" customFormat="false" ht="13.8" hidden="false" customHeight="false" outlineLevel="0" collapsed="false">
      <c r="B13" s="8"/>
      <c r="C13" s="12" t="s">
        <v>18</v>
      </c>
      <c r="D13" s="7" t="n">
        <v>4608894</v>
      </c>
      <c r="E13" s="12" t="s">
        <v>17</v>
      </c>
      <c r="F13" s="7" t="n">
        <v>18466908</v>
      </c>
      <c r="G13" s="13" t="s">
        <v>18</v>
      </c>
      <c r="H13" s="14" t="n">
        <v>17268446</v>
      </c>
      <c r="I13" s="12" t="s">
        <v>20</v>
      </c>
      <c r="J13" s="7" t="n">
        <v>17001968</v>
      </c>
      <c r="L13" s="16" t="s">
        <v>12</v>
      </c>
      <c r="M13" s="7" t="n">
        <v>7747172</v>
      </c>
      <c r="N13" s="17" t="s">
        <v>16</v>
      </c>
      <c r="O13" s="14" t="n">
        <v>31070139</v>
      </c>
      <c r="P13" s="16" t="s">
        <v>16</v>
      </c>
      <c r="Q13" s="7" t="n">
        <v>28349319</v>
      </c>
      <c r="R13" s="16" t="s">
        <v>21</v>
      </c>
      <c r="S13" s="7" t="n">
        <v>27271762</v>
      </c>
    </row>
    <row r="14" customFormat="false" ht="13.8" hidden="false" customHeight="false" outlineLevel="0" collapsed="false">
      <c r="B14" s="8"/>
      <c r="C14" s="12" t="s">
        <v>15</v>
      </c>
      <c r="D14" s="7" t="n">
        <v>3457492</v>
      </c>
      <c r="E14" s="12" t="s">
        <v>20</v>
      </c>
      <c r="F14" s="7" t="n">
        <v>16641257</v>
      </c>
      <c r="G14" s="13" t="s">
        <v>20</v>
      </c>
      <c r="H14" s="14" t="n">
        <v>13922856</v>
      </c>
      <c r="I14" s="12" t="s">
        <v>9</v>
      </c>
      <c r="J14" s="7" t="n">
        <v>15635488</v>
      </c>
      <c r="L14" s="16" t="s">
        <v>22</v>
      </c>
      <c r="M14" s="7" t="n">
        <v>6910124</v>
      </c>
      <c r="N14" s="17" t="s">
        <v>21</v>
      </c>
      <c r="O14" s="14" t="n">
        <v>25643285</v>
      </c>
      <c r="P14" s="16" t="s">
        <v>21</v>
      </c>
      <c r="Q14" s="7" t="n">
        <v>25490857</v>
      </c>
      <c r="R14" s="16" t="s">
        <v>19</v>
      </c>
      <c r="S14" s="7" t="n">
        <v>26417907</v>
      </c>
    </row>
    <row r="15" customFormat="false" ht="13.8" hidden="false" customHeight="false" outlineLevel="0" collapsed="false">
      <c r="B15" s="8"/>
      <c r="C15" s="12" t="s">
        <v>20</v>
      </c>
      <c r="D15" s="7" t="n">
        <v>3194121</v>
      </c>
      <c r="E15" s="12" t="s">
        <v>18</v>
      </c>
      <c r="F15" s="7" t="n">
        <v>16385475</v>
      </c>
      <c r="G15" s="13" t="s">
        <v>15</v>
      </c>
      <c r="H15" s="14" t="n">
        <v>11843104</v>
      </c>
      <c r="I15" s="12" t="s">
        <v>23</v>
      </c>
      <c r="J15" s="7" t="n">
        <v>11521380</v>
      </c>
      <c r="L15" s="16" t="s">
        <v>24</v>
      </c>
      <c r="M15" s="7" t="n">
        <v>5999962</v>
      </c>
      <c r="N15" s="17" t="s">
        <v>18</v>
      </c>
      <c r="O15" s="14" t="n">
        <v>24756570</v>
      </c>
      <c r="P15" s="16" t="s">
        <v>24</v>
      </c>
      <c r="Q15" s="7" t="n">
        <v>22462631</v>
      </c>
      <c r="R15" s="16" t="s">
        <v>18</v>
      </c>
      <c r="S15" s="7" t="n">
        <v>20852204</v>
      </c>
    </row>
    <row r="16" customFormat="false" ht="13.8" hidden="false" customHeight="false" outlineLevel="0" collapsed="false">
      <c r="B16" s="8"/>
      <c r="C16" s="12" t="s">
        <v>23</v>
      </c>
      <c r="D16" s="7" t="n">
        <v>3141065</v>
      </c>
      <c r="E16" s="12" t="s">
        <v>13</v>
      </c>
      <c r="F16" s="7" t="n">
        <v>12404661</v>
      </c>
      <c r="G16" s="13" t="s">
        <v>25</v>
      </c>
      <c r="H16" s="14" t="n">
        <v>10551899</v>
      </c>
      <c r="I16" s="12" t="s">
        <v>15</v>
      </c>
      <c r="J16" s="7" t="n">
        <v>10605542</v>
      </c>
      <c r="L16" s="16" t="s">
        <v>21</v>
      </c>
      <c r="M16" s="7" t="n">
        <v>5853185</v>
      </c>
      <c r="N16" s="17" t="s">
        <v>24</v>
      </c>
      <c r="O16" s="14" t="n">
        <v>24706725</v>
      </c>
      <c r="P16" s="16" t="s">
        <v>18</v>
      </c>
      <c r="Q16" s="7" t="n">
        <v>19469762</v>
      </c>
      <c r="R16" s="16" t="s">
        <v>24</v>
      </c>
      <c r="S16" s="7" t="n">
        <v>20342103</v>
      </c>
    </row>
    <row r="17" customFormat="false" ht="13.8" hidden="false" customHeight="false" outlineLevel="0" collapsed="false">
      <c r="B17" s="8"/>
      <c r="C17" s="12" t="s">
        <v>26</v>
      </c>
      <c r="D17" s="7" t="n">
        <v>2884934</v>
      </c>
      <c r="E17" s="12" t="s">
        <v>23</v>
      </c>
      <c r="F17" s="7" t="n">
        <v>11834546</v>
      </c>
      <c r="G17" s="13" t="s">
        <v>23</v>
      </c>
      <c r="H17" s="14" t="n">
        <v>9497868</v>
      </c>
      <c r="I17" s="12" t="s">
        <v>25</v>
      </c>
      <c r="J17" s="7" t="n">
        <v>8988251</v>
      </c>
      <c r="L17" s="16" t="s">
        <v>18</v>
      </c>
      <c r="M17" s="7" t="n">
        <v>5797878</v>
      </c>
      <c r="N17" s="17" t="s">
        <v>22</v>
      </c>
      <c r="O17" s="14" t="n">
        <v>23493382</v>
      </c>
      <c r="P17" s="16" t="s">
        <v>27</v>
      </c>
      <c r="Q17" s="7" t="n">
        <v>18135836</v>
      </c>
      <c r="R17" s="16" t="s">
        <v>22</v>
      </c>
      <c r="S17" s="7" t="n">
        <v>18759015</v>
      </c>
    </row>
    <row r="18" customFormat="false" ht="13.8" hidden="false" customHeight="false" outlineLevel="0" collapsed="false">
      <c r="B18" s="8"/>
      <c r="C18" s="12" t="s">
        <v>13</v>
      </c>
      <c r="D18" s="7" t="n">
        <v>2301015</v>
      </c>
      <c r="E18" s="12" t="s">
        <v>24</v>
      </c>
      <c r="F18" s="7" t="n">
        <v>9429692</v>
      </c>
      <c r="G18" s="13" t="s">
        <v>24</v>
      </c>
      <c r="H18" s="14" t="n">
        <v>8985717</v>
      </c>
      <c r="I18" s="12" t="s">
        <v>24</v>
      </c>
      <c r="J18" s="7" t="n">
        <v>7935536</v>
      </c>
      <c r="L18" s="16" t="s">
        <v>28</v>
      </c>
      <c r="M18" s="7" t="n">
        <v>5762416</v>
      </c>
      <c r="N18" s="17" t="s">
        <v>27</v>
      </c>
      <c r="O18" s="14" t="n">
        <v>21873144</v>
      </c>
      <c r="P18" s="16" t="s">
        <v>28</v>
      </c>
      <c r="Q18" s="7" t="n">
        <v>17825930</v>
      </c>
      <c r="R18" s="16" t="s">
        <v>28</v>
      </c>
      <c r="S18" s="7" t="n">
        <v>15634296</v>
      </c>
    </row>
    <row r="19" customFormat="false" ht="13.8" hidden="false" customHeight="false" outlineLevel="0" collapsed="false">
      <c r="B19" s="8"/>
      <c r="C19" s="12" t="s">
        <v>29</v>
      </c>
      <c r="D19" s="7" t="n">
        <v>2062631</v>
      </c>
      <c r="E19" s="12" t="s">
        <v>26</v>
      </c>
      <c r="F19" s="7" t="n">
        <v>9270318</v>
      </c>
      <c r="G19" s="13" t="s">
        <v>13</v>
      </c>
      <c r="H19" s="14" t="n">
        <v>8155985</v>
      </c>
      <c r="I19" s="12" t="s">
        <v>13</v>
      </c>
      <c r="J19" s="7" t="n">
        <v>7378032</v>
      </c>
      <c r="L19" s="16" t="s">
        <v>27</v>
      </c>
      <c r="M19" s="7" t="n">
        <v>4983363</v>
      </c>
      <c r="N19" s="17" t="s">
        <v>28</v>
      </c>
      <c r="O19" s="14" t="n">
        <v>18511145</v>
      </c>
      <c r="P19" s="16" t="s">
        <v>22</v>
      </c>
      <c r="Q19" s="7" t="n">
        <v>16892841</v>
      </c>
      <c r="R19" s="16" t="s">
        <v>27</v>
      </c>
      <c r="S19" s="7" t="n">
        <v>14494047</v>
      </c>
    </row>
    <row r="20" customFormat="false" ht="13.8" hidden="false" customHeight="false" outlineLevel="0" collapsed="false">
      <c r="B20" s="8"/>
      <c r="C20" s="12" t="s">
        <v>24</v>
      </c>
      <c r="D20" s="7" t="n">
        <v>1981692</v>
      </c>
      <c r="E20" s="12" t="s">
        <v>29</v>
      </c>
      <c r="F20" s="7" t="n">
        <v>9045842</v>
      </c>
      <c r="G20" s="13" t="s">
        <v>26</v>
      </c>
      <c r="H20" s="14" t="n">
        <v>7911248</v>
      </c>
      <c r="I20" s="12" t="s">
        <v>30</v>
      </c>
      <c r="J20" s="7" t="n">
        <v>6516502</v>
      </c>
      <c r="L20" s="16" t="s">
        <v>31</v>
      </c>
      <c r="M20" s="7" t="n">
        <v>4910650</v>
      </c>
      <c r="N20" s="17" t="s">
        <v>32</v>
      </c>
      <c r="O20" s="14" t="n">
        <v>17582884</v>
      </c>
      <c r="P20" s="16" t="s">
        <v>33</v>
      </c>
      <c r="Q20" s="7" t="n">
        <v>14333403</v>
      </c>
      <c r="R20" s="16" t="s">
        <v>32</v>
      </c>
      <c r="S20" s="7" t="n">
        <v>14301748</v>
      </c>
    </row>
    <row r="21" customFormat="false" ht="13.8" hidden="false" customHeight="false" outlineLevel="0" collapsed="false">
      <c r="B21" s="8"/>
      <c r="C21" s="12" t="s">
        <v>25</v>
      </c>
      <c r="D21" s="7" t="n">
        <v>1967575</v>
      </c>
      <c r="E21" s="12" t="s">
        <v>25</v>
      </c>
      <c r="F21" s="7" t="n">
        <v>8840442</v>
      </c>
      <c r="G21" s="13" t="s">
        <v>21</v>
      </c>
      <c r="H21" s="14" t="n">
        <v>7837030</v>
      </c>
      <c r="I21" s="12" t="s">
        <v>26</v>
      </c>
      <c r="J21" s="7" t="n">
        <v>6037122</v>
      </c>
      <c r="L21" s="16" t="s">
        <v>33</v>
      </c>
      <c r="M21" s="7" t="n">
        <v>4146929</v>
      </c>
      <c r="N21" s="17" t="s">
        <v>31</v>
      </c>
      <c r="O21" s="14" t="n">
        <v>15807269</v>
      </c>
      <c r="P21" s="16" t="s">
        <v>31</v>
      </c>
      <c r="Q21" s="7" t="n">
        <v>13722797</v>
      </c>
      <c r="R21" s="16" t="s">
        <v>31</v>
      </c>
      <c r="S21" s="7" t="n">
        <v>13391116</v>
      </c>
    </row>
    <row r="22" customFormat="false" ht="13.8" hidden="false" customHeight="false" outlineLevel="0" collapsed="false">
      <c r="B22" s="8"/>
      <c r="C22" s="12" t="s">
        <v>21</v>
      </c>
      <c r="D22" s="7" t="n">
        <v>1624405</v>
      </c>
      <c r="E22" s="12" t="s">
        <v>21</v>
      </c>
      <c r="F22" s="7" t="n">
        <v>7402972</v>
      </c>
      <c r="G22" s="13" t="s">
        <v>29</v>
      </c>
      <c r="H22" s="14" t="n">
        <v>7619561</v>
      </c>
      <c r="I22" s="12" t="s">
        <v>21</v>
      </c>
      <c r="J22" s="7" t="n">
        <v>5253699</v>
      </c>
      <c r="L22" s="16" t="s">
        <v>32</v>
      </c>
      <c r="M22" s="7" t="n">
        <v>3716043</v>
      </c>
      <c r="N22" s="17" t="s">
        <v>33</v>
      </c>
      <c r="O22" s="14" t="n">
        <v>15426279</v>
      </c>
      <c r="P22" s="16" t="s">
        <v>32</v>
      </c>
      <c r="Q22" s="7" t="n">
        <v>12628911</v>
      </c>
      <c r="R22" s="16" t="s">
        <v>33</v>
      </c>
      <c r="S22" s="7" t="n">
        <v>12682725</v>
      </c>
    </row>
    <row r="23" customFormat="false" ht="13.8" hidden="false" customHeight="false" outlineLevel="0" collapsed="false">
      <c r="B23" s="8"/>
      <c r="C23" s="12" t="s">
        <v>34</v>
      </c>
      <c r="D23" s="7" t="n">
        <v>1445923</v>
      </c>
      <c r="E23" s="12" t="s">
        <v>35</v>
      </c>
      <c r="F23" s="7" t="n">
        <v>6004131</v>
      </c>
      <c r="G23" s="13" t="s">
        <v>30</v>
      </c>
      <c r="H23" s="14" t="n">
        <v>5562797</v>
      </c>
      <c r="I23" s="12" t="s">
        <v>29</v>
      </c>
      <c r="J23" s="7" t="n">
        <v>4461378</v>
      </c>
      <c r="L23" s="16" t="s">
        <v>36</v>
      </c>
      <c r="M23" s="7" t="n">
        <v>2596472</v>
      </c>
      <c r="N23" s="17" t="s">
        <v>36</v>
      </c>
      <c r="O23" s="14" t="n">
        <v>12162114</v>
      </c>
      <c r="P23" s="16" t="s">
        <v>25</v>
      </c>
      <c r="Q23" s="7" t="n">
        <v>12591854</v>
      </c>
      <c r="R23" s="16" t="s">
        <v>37</v>
      </c>
      <c r="S23" s="7" t="n">
        <v>9615959</v>
      </c>
    </row>
    <row r="24" customFormat="false" ht="13.8" hidden="false" customHeight="false" outlineLevel="0" collapsed="false">
      <c r="B24" s="8"/>
      <c r="C24" s="12" t="s">
        <v>35</v>
      </c>
      <c r="D24" s="7" t="n">
        <v>1161675</v>
      </c>
      <c r="E24" s="12" t="s">
        <v>30</v>
      </c>
      <c r="F24" s="7" t="n">
        <v>5543518</v>
      </c>
      <c r="G24" s="13" t="s">
        <v>35</v>
      </c>
      <c r="H24" s="14" t="n">
        <v>5535888</v>
      </c>
      <c r="I24" s="12" t="s">
        <v>34</v>
      </c>
      <c r="J24" s="7" t="n">
        <v>4132570</v>
      </c>
      <c r="L24" s="16" t="s">
        <v>38</v>
      </c>
      <c r="M24" s="7" t="n">
        <v>2385158</v>
      </c>
      <c r="N24" s="17" t="s">
        <v>38</v>
      </c>
      <c r="O24" s="14" t="n">
        <v>11096001</v>
      </c>
      <c r="P24" s="16" t="s">
        <v>36</v>
      </c>
      <c r="Q24" s="7" t="n">
        <v>9755470</v>
      </c>
      <c r="R24" s="16" t="s">
        <v>25</v>
      </c>
      <c r="S24" s="7" t="n">
        <v>9264314</v>
      </c>
    </row>
    <row r="25" customFormat="false" ht="13.8" hidden="false" customHeight="false" outlineLevel="0" collapsed="false">
      <c r="B25" s="8"/>
      <c r="C25" s="13"/>
      <c r="D25" s="14"/>
      <c r="E25" s="12" t="s">
        <v>34</v>
      </c>
      <c r="F25" s="7" t="n">
        <v>5340097</v>
      </c>
      <c r="G25" s="13" t="s">
        <v>34</v>
      </c>
      <c r="H25" s="14" t="n">
        <v>5394286</v>
      </c>
      <c r="I25" s="12" t="s">
        <v>28</v>
      </c>
      <c r="J25" s="7" t="n">
        <v>4028964</v>
      </c>
      <c r="L25" s="16" t="s">
        <v>37</v>
      </c>
      <c r="M25" s="7" t="n">
        <v>2378277</v>
      </c>
      <c r="N25" s="17" t="s">
        <v>23</v>
      </c>
      <c r="O25" s="14" t="n">
        <v>11017056</v>
      </c>
      <c r="P25" s="16" t="s">
        <v>23</v>
      </c>
      <c r="Q25" s="7" t="n">
        <v>8604610</v>
      </c>
      <c r="R25" s="16" t="s">
        <v>38</v>
      </c>
      <c r="S25" s="7" t="n">
        <v>9247941</v>
      </c>
    </row>
    <row r="26" customFormat="false" ht="13.8" hidden="false" customHeight="false" outlineLevel="0" collapsed="false">
      <c r="C26" s="17"/>
      <c r="D26" s="18"/>
      <c r="E26" s="17"/>
      <c r="F26" s="19"/>
      <c r="G26" s="17"/>
      <c r="H26" s="18"/>
      <c r="I26" s="17"/>
      <c r="J26" s="18"/>
      <c r="L26" s="16" t="s">
        <v>17</v>
      </c>
      <c r="M26" s="7" t="n">
        <v>1931289</v>
      </c>
      <c r="N26" s="17" t="s">
        <v>26</v>
      </c>
      <c r="O26" s="14" t="n">
        <v>9390001</v>
      </c>
      <c r="P26" s="16" t="s">
        <v>37</v>
      </c>
      <c r="Q26" s="7" t="n">
        <v>8474516</v>
      </c>
      <c r="R26" s="16" t="s">
        <v>39</v>
      </c>
      <c r="S26" s="7" t="n">
        <v>8134395</v>
      </c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9"/>
      <c r="G27" s="17"/>
      <c r="H27" s="18"/>
      <c r="I27" s="17"/>
      <c r="J27" s="18"/>
      <c r="L27" s="16" t="s">
        <v>7</v>
      </c>
      <c r="M27" s="7" t="n">
        <v>1893540</v>
      </c>
      <c r="N27" s="17" t="s">
        <v>25</v>
      </c>
      <c r="O27" s="14" t="n">
        <v>8913003</v>
      </c>
      <c r="P27" s="16" t="s">
        <v>38</v>
      </c>
      <c r="Q27" s="7" t="n">
        <v>8217215</v>
      </c>
      <c r="R27" s="16" t="s">
        <v>26</v>
      </c>
      <c r="S27" s="7" t="n">
        <v>6657106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-117694598</v>
      </c>
      <c r="C28" s="17"/>
      <c r="D28" s="22" t="n">
        <f aca="false">B28*4</f>
        <v>-470778392</v>
      </c>
      <c r="G28" s="17"/>
      <c r="H28" s="18"/>
      <c r="I28" s="17"/>
      <c r="J28" s="18"/>
      <c r="L28" s="16" t="s">
        <v>25</v>
      </c>
      <c r="M28" s="7" t="n">
        <v>1852097</v>
      </c>
      <c r="N28" s="17" t="s">
        <v>37</v>
      </c>
      <c r="O28" s="14" t="n">
        <v>7818940</v>
      </c>
      <c r="P28" s="16" t="s">
        <v>26</v>
      </c>
      <c r="Q28" s="7" t="n">
        <v>7247147</v>
      </c>
      <c r="R28" s="16" t="s">
        <v>17</v>
      </c>
      <c r="S28" s="7" t="n">
        <v>6570743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-420113728</v>
      </c>
      <c r="C29" s="17"/>
      <c r="D29" s="18"/>
      <c r="G29" s="17"/>
      <c r="H29" s="18"/>
      <c r="I29" s="17"/>
      <c r="J29" s="18"/>
      <c r="L29" s="16" t="s">
        <v>23</v>
      </c>
      <c r="M29" s="7" t="n">
        <v>1774030</v>
      </c>
      <c r="N29" s="17" t="s">
        <v>30</v>
      </c>
      <c r="O29" s="14" t="n">
        <v>7263587</v>
      </c>
      <c r="P29" s="16" t="s">
        <v>30</v>
      </c>
      <c r="Q29" s="7" t="n">
        <v>6846593</v>
      </c>
      <c r="R29" s="16" t="s">
        <v>23</v>
      </c>
      <c r="S29" s="7" t="n">
        <v>6158377</v>
      </c>
    </row>
    <row r="30" customFormat="false" ht="13.8" hidden="false" customHeight="false" outlineLevel="0" collapsed="false">
      <c r="A30" s="9" t="n">
        <v>2020</v>
      </c>
      <c r="B30" s="21" t="n">
        <f aca="false">H4-Q4</f>
        <v>-343017403</v>
      </c>
      <c r="C30" s="17"/>
      <c r="D30" s="18"/>
      <c r="G30" s="17"/>
      <c r="H30" s="18"/>
      <c r="I30" s="17"/>
      <c r="J30" s="18"/>
      <c r="L30" s="16" t="s">
        <v>30</v>
      </c>
      <c r="M30" s="7" t="n">
        <v>1507425</v>
      </c>
      <c r="N30" s="17"/>
      <c r="O30" s="18"/>
      <c r="P30" s="16" t="s">
        <v>42</v>
      </c>
      <c r="Q30" s="7" t="n">
        <v>5891792</v>
      </c>
      <c r="R30" s="16" t="s">
        <v>30</v>
      </c>
      <c r="S30" s="7" t="n">
        <v>6055965</v>
      </c>
    </row>
    <row r="31" customFormat="false" ht="13.8" hidden="false" customHeight="false" outlineLevel="0" collapsed="false">
      <c r="A31" s="9" t="n">
        <v>2019</v>
      </c>
      <c r="B31" s="21" t="n">
        <f aca="false">J4-S4</f>
        <v>-340064757</v>
      </c>
      <c r="C31" s="17"/>
      <c r="D31" s="23" t="n">
        <f aca="false">SUM(D5:D24)/D4*100</f>
        <v>90.6405242920756</v>
      </c>
      <c r="E31" s="23"/>
      <c r="F31" s="23" t="n">
        <f aca="false">SUM(F5:F27)/F4*100</f>
        <v>90.9047406741064</v>
      </c>
      <c r="G31" s="24"/>
      <c r="H31" s="23" t="n">
        <f aca="false">SUM(H5:H25)/H4*100</f>
        <v>91.2334677034678</v>
      </c>
      <c r="I31" s="24"/>
      <c r="J31" s="23" t="n">
        <f aca="false">SUM(J5:J27)/J4*100</f>
        <v>90.9298352931117</v>
      </c>
      <c r="L31" s="16"/>
      <c r="M31" s="25" t="n">
        <f aca="false">SUM(M5:M30)/M4*100</f>
        <v>90.0658500868866</v>
      </c>
      <c r="N31" s="24"/>
      <c r="O31" s="25" t="n">
        <f aca="false">SUM(O5:O30)/O4*100</f>
        <v>90.2961604527434</v>
      </c>
      <c r="P31" s="26"/>
      <c r="Q31" s="25" t="n">
        <f aca="false">SUM(Q5:Q30)/Q4*100</f>
        <v>90.1524941446274</v>
      </c>
      <c r="R31" s="16" t="s">
        <v>42</v>
      </c>
      <c r="S31" s="19" t="n">
        <v>5888352</v>
      </c>
      <c r="T31" s="25" t="n">
        <f aca="false">SUM(S5:S31)/S4*100</f>
        <v>90.7287163092689</v>
      </c>
    </row>
    <row r="32" customFormat="false" ht="13.8" hidden="false" customHeight="false" outlineLevel="0" collapsed="false">
      <c r="A32" s="9"/>
      <c r="B32" s="21"/>
      <c r="C32" s="17"/>
      <c r="D32" s="23"/>
      <c r="E32" s="23"/>
      <c r="F32" s="23"/>
      <c r="G32" s="24"/>
      <c r="H32" s="23"/>
      <c r="I32" s="24"/>
      <c r="J32" s="23"/>
      <c r="L32" s="16"/>
      <c r="M32" s="25"/>
      <c r="N32" s="24"/>
      <c r="O32" s="25"/>
      <c r="P32" s="26"/>
      <c r="Q32" s="25"/>
      <c r="R32" s="16"/>
      <c r="S32" s="19"/>
      <c r="T32" s="25"/>
    </row>
    <row r="33" customFormat="false" ht="14.9" hidden="false" customHeight="false" outlineLevel="0" collapsed="false">
      <c r="B33" s="27" t="s">
        <v>43</v>
      </c>
      <c r="C33" s="17"/>
      <c r="D33" s="18"/>
      <c r="G33" s="17"/>
      <c r="H33" s="18"/>
      <c r="I33" s="17"/>
      <c r="J33" s="18"/>
      <c r="L33" s="28"/>
      <c r="M33" s="18"/>
      <c r="N33" s="17"/>
      <c r="O33" s="18"/>
      <c r="P33" s="17"/>
      <c r="Q33" s="18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K34" s="29" t="s">
        <v>44</v>
      </c>
      <c r="L34" s="29"/>
      <c r="M34" s="30" t="s">
        <v>2</v>
      </c>
      <c r="N34" s="30"/>
      <c r="O34" s="31" t="n">
        <v>2021</v>
      </c>
      <c r="P34" s="31"/>
      <c r="Q34" s="31" t="n">
        <v>2020</v>
      </c>
      <c r="R34" s="31"/>
      <c r="S34" s="31" t="n">
        <v>2019</v>
      </c>
      <c r="T34" s="31"/>
    </row>
    <row r="35" customFormat="false" ht="14.9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K35" s="32" t="s">
        <v>5</v>
      </c>
      <c r="L35" s="33" t="s">
        <v>45</v>
      </c>
      <c r="M35" s="6" t="s">
        <v>4</v>
      </c>
      <c r="N35" s="36" t="s">
        <v>5</v>
      </c>
      <c r="O35" s="6" t="s">
        <v>4</v>
      </c>
      <c r="P35" s="36" t="s">
        <v>5</v>
      </c>
      <c r="Q35" s="6" t="s">
        <v>4</v>
      </c>
      <c r="R35" s="36" t="s">
        <v>5</v>
      </c>
      <c r="S35" s="6" t="s">
        <v>4</v>
      </c>
      <c r="T35" s="36" t="s">
        <v>5</v>
      </c>
    </row>
    <row r="36" customFormat="false" ht="32.9" hidden="false" customHeight="true" outlineLevel="0" collapsed="false">
      <c r="A36" s="37" t="n">
        <f aca="false">AVERAGE(C36,E36,G36,I36)</f>
        <v>0.538570285602467</v>
      </c>
      <c r="B36" s="38" t="s">
        <v>46</v>
      </c>
      <c r="C36" s="39" t="n">
        <f aca="false">D36/SUM(D36:D45)*100</f>
        <v>0.680511314276259</v>
      </c>
      <c r="D36" s="40" t="n">
        <v>658</v>
      </c>
      <c r="E36" s="39" t="n">
        <f aca="false">F36/SUM(F36:F45)*100</f>
        <v>0.520287744767783</v>
      </c>
      <c r="F36" s="40" t="n">
        <v>2394</v>
      </c>
      <c r="G36" s="39" t="n">
        <f aca="false">H36/SUM(H36:H45)*100</f>
        <v>0.392669842330915</v>
      </c>
      <c r="H36" s="40" t="n">
        <v>1633</v>
      </c>
      <c r="I36" s="39" t="n">
        <f aca="false">J36/SUM(J36:J45)*100</f>
        <v>0.560812241034911</v>
      </c>
      <c r="J36" s="40" t="n">
        <v>2305</v>
      </c>
      <c r="K36" s="41" t="n">
        <f aca="false">AVERAGE(N36,R36,P36,T36)</f>
        <v>0.600981705356619</v>
      </c>
      <c r="L36" s="38" t="s">
        <v>46</v>
      </c>
      <c r="M36" s="42" t="n">
        <v>472</v>
      </c>
      <c r="N36" s="43" t="n">
        <f aca="false">M36/SUM(M36:M45)*100</f>
        <v>0.220163630087786</v>
      </c>
      <c r="O36" s="42" t="n">
        <v>7371</v>
      </c>
      <c r="P36" s="43" t="n">
        <f aca="false">O36/SUM(O36:O45)*100</f>
        <v>0.837381453324305</v>
      </c>
      <c r="Q36" s="42" t="n">
        <v>3796</v>
      </c>
      <c r="R36" s="43" t="n">
        <f aca="false">Q36/SUM(Q36:Q45)*100</f>
        <v>0.500204245674604</v>
      </c>
      <c r="S36" s="42" t="n">
        <v>5120</v>
      </c>
      <c r="T36" s="43" t="n">
        <f aca="false">S36/SUM(S36:S45)*100</f>
        <v>0.84617749233978</v>
      </c>
    </row>
    <row r="37" customFormat="false" ht="42.8" hidden="false" customHeight="true" outlineLevel="0" collapsed="false">
      <c r="A37" s="37" t="n">
        <f aca="false">AVERAGE(C37,E37,G37,I37)</f>
        <v>7.82041310803246</v>
      </c>
      <c r="B37" s="38" t="s">
        <v>47</v>
      </c>
      <c r="C37" s="39" t="n">
        <f aca="false">D37/SUM(D36:D45)*100</f>
        <v>8.37918338642287</v>
      </c>
      <c r="D37" s="40" t="n">
        <v>8102</v>
      </c>
      <c r="E37" s="39" t="n">
        <f aca="false">F37/SUM(F36:F45)*100</f>
        <v>8.56649207832569</v>
      </c>
      <c r="F37" s="40" t="n">
        <v>39417</v>
      </c>
      <c r="G37" s="39" t="n">
        <f aca="false">H37/SUM(H36:H45)*100</f>
        <v>7.13081700815878</v>
      </c>
      <c r="H37" s="40" t="n">
        <v>29655</v>
      </c>
      <c r="I37" s="39" t="n">
        <f aca="false">J37/SUM(J36:J45)*100</f>
        <v>7.2051599592225</v>
      </c>
      <c r="J37" s="40" t="n">
        <v>29614</v>
      </c>
      <c r="K37" s="41" t="n">
        <f aca="false">AVERAGE(N37,P37,R37,T37)</f>
        <v>15.342473454343</v>
      </c>
      <c r="L37" s="38" t="s">
        <v>47</v>
      </c>
      <c r="M37" s="44" t="n">
        <v>39930</v>
      </c>
      <c r="N37" s="43" t="n">
        <f aca="false">M37/SUM(M36:M45)*100</f>
        <v>18.6252833673841</v>
      </c>
      <c r="O37" s="44" t="n">
        <v>174619</v>
      </c>
      <c r="P37" s="43" t="n">
        <f aca="false">O37/SUM(O36:O45)*100</f>
        <v>19.8375677653014</v>
      </c>
      <c r="Q37" s="44" t="n">
        <v>153506</v>
      </c>
      <c r="R37" s="43" t="n">
        <f aca="false">Q37/SUM(Q36:Q45)*100</f>
        <v>20.2277009843324</v>
      </c>
      <c r="S37" s="44" t="n">
        <v>16212</v>
      </c>
      <c r="T37" s="43" t="n">
        <f aca="false">S37/SUM(S36:S45)*100</f>
        <v>2.67934170035401</v>
      </c>
    </row>
    <row r="38" customFormat="false" ht="39.5" hidden="false" customHeight="true" outlineLevel="0" collapsed="false">
      <c r="A38" s="37" t="n">
        <f aca="false">AVERAGE(C38,E38,G38,I38)</f>
        <v>5.459818426298</v>
      </c>
      <c r="B38" s="45" t="s">
        <v>48</v>
      </c>
      <c r="C38" s="39" t="n">
        <f aca="false">D38/SUM(D36:D45)*100</f>
        <v>5.50924585281099</v>
      </c>
      <c r="D38" s="40" t="n">
        <v>5327</v>
      </c>
      <c r="E38" s="39" t="n">
        <f aca="false">F38/SUM(F36:F45)*100</f>
        <v>5.07465281550866</v>
      </c>
      <c r="F38" s="40" t="n">
        <v>23350</v>
      </c>
      <c r="G38" s="39" t="n">
        <f aca="false">H38/SUM(H36:H45)*100</f>
        <v>4.96235611523766</v>
      </c>
      <c r="H38" s="40" t="n">
        <v>20637</v>
      </c>
      <c r="I38" s="39" t="n">
        <f aca="false">J38/SUM(J36:J45)*100</f>
        <v>6.2930189216347</v>
      </c>
      <c r="J38" s="40" t="n">
        <v>25865</v>
      </c>
      <c r="K38" s="41" t="n">
        <f aca="false">AVERAGE(N38,R38,P38,T38)</f>
        <v>10.8820685838816</v>
      </c>
      <c r="L38" s="45" t="s">
        <v>48</v>
      </c>
      <c r="M38" s="44" t="n">
        <v>21863</v>
      </c>
      <c r="N38" s="43" t="n">
        <f aca="false">M38/SUM(M36:M45)*100</f>
        <v>10.1979606877315</v>
      </c>
      <c r="O38" s="44" t="n">
        <v>87593</v>
      </c>
      <c r="P38" s="43" t="n">
        <f aca="false">O38/SUM(O36:O45)*100</f>
        <v>9.95099086162473</v>
      </c>
      <c r="Q38" s="44" t="n">
        <v>77824</v>
      </c>
      <c r="R38" s="43" t="n">
        <f aca="false">Q38/SUM(Q36:Q45)*100</f>
        <v>10.2549776647472</v>
      </c>
      <c r="S38" s="44" t="n">
        <v>79412</v>
      </c>
      <c r="T38" s="43" t="n">
        <f aca="false">S38/SUM(S36:S45)*100</f>
        <v>13.1243451214232</v>
      </c>
    </row>
    <row r="39" customFormat="false" ht="37.3" hidden="false" customHeight="true" outlineLevel="0" collapsed="false">
      <c r="A39" s="37" t="n">
        <f aca="false">AVERAGE(C39,E39,G39,I39)</f>
        <v>1.56638978904873</v>
      </c>
      <c r="B39" s="38" t="s">
        <v>49</v>
      </c>
      <c r="C39" s="39" t="n">
        <f aca="false">D39/SUM(D36:D45)*100</f>
        <v>1.63612294708973</v>
      </c>
      <c r="D39" s="40" t="n">
        <v>1582</v>
      </c>
      <c r="E39" s="39" t="n">
        <f aca="false">F39/SUM(F36:F45)*100</f>
        <v>1.74494164692587</v>
      </c>
      <c r="F39" s="40" t="n">
        <v>8029</v>
      </c>
      <c r="G39" s="39" t="n">
        <f aca="false">H39/SUM(H36:H45)*100</f>
        <v>1.44876656463182</v>
      </c>
      <c r="H39" s="40" t="n">
        <v>6025</v>
      </c>
      <c r="I39" s="39" t="n">
        <f aca="false">J39/SUM(J36:J45)*100</f>
        <v>1.43572799754751</v>
      </c>
      <c r="J39" s="40" t="n">
        <v>5901</v>
      </c>
      <c r="K39" s="41" t="n">
        <f aca="false">AVERAGE(N39,R39,P39,T39)</f>
        <v>3.89386058823506</v>
      </c>
      <c r="L39" s="38" t="s">
        <v>49</v>
      </c>
      <c r="M39" s="44" t="n">
        <v>7804</v>
      </c>
      <c r="N39" s="43" t="n">
        <f aca="false">M39/SUM(M36:M45)*100</f>
        <v>3.64016307034974</v>
      </c>
      <c r="O39" s="44" t="n">
        <v>32535</v>
      </c>
      <c r="P39" s="43" t="n">
        <f aca="false">O39/SUM(O36:O45)*100</f>
        <v>3.69613425368421</v>
      </c>
      <c r="Q39" s="44" t="n">
        <v>26243</v>
      </c>
      <c r="R39" s="43" t="n">
        <f aca="false">Q39/SUM(Q36:Q45)*100</f>
        <v>3.45807692814505</v>
      </c>
      <c r="S39" s="44" t="n">
        <v>28929</v>
      </c>
      <c r="T39" s="43" t="n">
        <f aca="false">S39/SUM(S36:S45)*100</f>
        <v>4.78106810076123</v>
      </c>
    </row>
    <row r="40" customFormat="false" ht="41" hidden="false" customHeight="true" outlineLevel="0" collapsed="false">
      <c r="A40" s="37" t="n">
        <f aca="false">AVERAGE(C40,E40,G40,I40)</f>
        <v>22.6657095442815</v>
      </c>
      <c r="B40" s="38" t="s">
        <v>50</v>
      </c>
      <c r="C40" s="39" t="n">
        <f aca="false">D40/SUM(D36:D45)*100</f>
        <v>25.2523476606131</v>
      </c>
      <c r="D40" s="40" t="n">
        <v>24417</v>
      </c>
      <c r="E40" s="39" t="n">
        <f aca="false">F40/SUM(F36:F45)*100</f>
        <v>22.4827766066112</v>
      </c>
      <c r="F40" s="40" t="n">
        <v>103450</v>
      </c>
      <c r="G40" s="39" t="n">
        <f aca="false">H40/SUM(H36:H45)*100</f>
        <v>20.6867033286764</v>
      </c>
      <c r="H40" s="40" t="n">
        <v>86030</v>
      </c>
      <c r="I40" s="39" t="n">
        <f aca="false">J40/SUM(J36:J45)*100</f>
        <v>22.2410105812253</v>
      </c>
      <c r="J40" s="40" t="n">
        <v>91413</v>
      </c>
      <c r="K40" s="41" t="n">
        <f aca="false">AVERAGE(N40,R40,P40,T40)</f>
        <v>15.3419150120049</v>
      </c>
      <c r="L40" s="38" t="s">
        <v>50</v>
      </c>
      <c r="M40" s="44" t="n">
        <v>30636</v>
      </c>
      <c r="N40" s="43" t="n">
        <f aca="false">M40/SUM(M36:M45)*100</f>
        <v>14.2901122274775</v>
      </c>
      <c r="O40" s="44" t="n">
        <v>126378</v>
      </c>
      <c r="P40" s="43" t="n">
        <f aca="false">O40/SUM(O36:O45)*100</f>
        <v>14.3571555159706</v>
      </c>
      <c r="Q40" s="44" t="n">
        <v>110301</v>
      </c>
      <c r="R40" s="43" t="n">
        <f aca="false">Q40/SUM(Q36:Q45)*100</f>
        <v>14.534517519008</v>
      </c>
      <c r="S40" s="44" t="n">
        <v>110038</v>
      </c>
      <c r="T40" s="43" t="n">
        <f aca="false">S40/SUM(S36:S45)*100</f>
        <v>18.1858747855634</v>
      </c>
    </row>
    <row r="41" customFormat="false" ht="32.05" hidden="false" customHeight="true" outlineLevel="0" collapsed="false">
      <c r="A41" s="37" t="n">
        <f aca="false">AVERAGE(C41,E41,G41,I41)</f>
        <v>45.9566594592779</v>
      </c>
      <c r="B41" s="38" t="s">
        <v>51</v>
      </c>
      <c r="C41" s="39" t="n">
        <f aca="false">D41/SUM(D36:D45)*100</f>
        <v>38.4726761262566</v>
      </c>
      <c r="D41" s="40" t="n">
        <v>37200</v>
      </c>
      <c r="E41" s="39" t="n">
        <f aca="false">F41/SUM(F36:F45)*100</f>
        <v>46.8874013865647</v>
      </c>
      <c r="F41" s="40" t="n">
        <v>215743</v>
      </c>
      <c r="G41" s="39" t="n">
        <f aca="false">H41/SUM(H36:H45)*100</f>
        <v>50.7943569039438</v>
      </c>
      <c r="H41" s="40" t="n">
        <v>211239</v>
      </c>
      <c r="I41" s="39" t="n">
        <f aca="false">J41/SUM(J36:J45)*100</f>
        <v>47.6722034203464</v>
      </c>
      <c r="J41" s="40" t="n">
        <v>195938</v>
      </c>
      <c r="K41" s="41" t="n">
        <f aca="false">AVERAGE(N41,R41,P41,T41)</f>
        <v>16.4036778895015</v>
      </c>
      <c r="L41" s="38" t="s">
        <v>51</v>
      </c>
      <c r="M41" s="44" t="n">
        <v>36668</v>
      </c>
      <c r="N41" s="43" t="n">
        <f aca="false">M41/SUM(M36:M45)*100</f>
        <v>17.1037287882604</v>
      </c>
      <c r="O41" s="44" t="n">
        <v>132778</v>
      </c>
      <c r="P41" s="43" t="n">
        <f aca="false">O41/SUM(O36:O45)*100</f>
        <v>15.0842266462481</v>
      </c>
      <c r="Q41" s="44" t="n">
        <v>116399</v>
      </c>
      <c r="R41" s="43" t="n">
        <f aca="false">Q41/SUM(Q36:Q45)*100</f>
        <v>15.3380595343199</v>
      </c>
      <c r="S41" s="44" t="n">
        <v>109450</v>
      </c>
      <c r="T41" s="43" t="n">
        <f aca="false">S41/SUM(S36:S45)*100</f>
        <v>18.0886965891775</v>
      </c>
    </row>
    <row r="42" customFormat="false" ht="53.75" hidden="false" customHeight="true" outlineLevel="0" collapsed="false">
      <c r="A42" s="37" t="n">
        <f aca="false">AVERAGE(C42,E42,G42,I42)</f>
        <v>2.41285430252906</v>
      </c>
      <c r="B42" s="46" t="s">
        <v>52</v>
      </c>
      <c r="C42" s="39" t="n">
        <f aca="false">D42/SUM(D36:D45)*100</f>
        <v>3.0250692921855</v>
      </c>
      <c r="D42" s="40" t="n">
        <v>2925</v>
      </c>
      <c r="E42" s="39" t="n">
        <f aca="false">F42/SUM(F36:F45)*100</f>
        <v>2.31260730663073</v>
      </c>
      <c r="F42" s="40" t="n">
        <v>10641</v>
      </c>
      <c r="G42" s="39" t="n">
        <f aca="false">H42/SUM(H36:H45)*100</f>
        <v>2.07925053682512</v>
      </c>
      <c r="H42" s="40" t="n">
        <v>8647</v>
      </c>
      <c r="I42" s="39" t="n">
        <f aca="false">J42/SUM(J36:J45)*100</f>
        <v>2.23449007447489</v>
      </c>
      <c r="J42" s="40" t="n">
        <v>9184</v>
      </c>
      <c r="K42" s="41" t="n">
        <f aca="false">AVERAGE(N42,R42,P42,T42)</f>
        <v>6.53449788088081</v>
      </c>
      <c r="L42" s="46" t="s">
        <v>52</v>
      </c>
      <c r="M42" s="44" t="n">
        <v>13142</v>
      </c>
      <c r="N42" s="43" t="n">
        <f aca="false">M42/SUM(M36:M45)*100</f>
        <v>6.13006446316457</v>
      </c>
      <c r="O42" s="44" t="n">
        <v>56297</v>
      </c>
      <c r="P42" s="43" t="n">
        <f aca="false">O42/SUM(O36:O45)*100</f>
        <v>6.39561303456769</v>
      </c>
      <c r="Q42" s="44" t="n">
        <v>47450</v>
      </c>
      <c r="R42" s="43" t="n">
        <f aca="false">Q42/SUM(Q36:Q45)*100</f>
        <v>6.25255307093255</v>
      </c>
      <c r="S42" s="44" t="n">
        <v>44532</v>
      </c>
      <c r="T42" s="43" t="n">
        <f aca="false">S42/SUM(S36:S45)*100</f>
        <v>7.35976095485841</v>
      </c>
    </row>
    <row r="43" customFormat="false" ht="26.85" hidden="false" customHeight="true" outlineLevel="0" collapsed="false">
      <c r="A43" s="37" t="n">
        <f aca="false">AVERAGE(C43,E43,G43,I43)</f>
        <v>6.13267181070526</v>
      </c>
      <c r="B43" s="46" t="s">
        <v>53</v>
      </c>
      <c r="C43" s="39" t="n">
        <f aca="false">D43/SUM(D36:D45)*100</f>
        <v>8.43296239606172</v>
      </c>
      <c r="D43" s="40" t="n">
        <v>8154</v>
      </c>
      <c r="E43" s="39" t="n">
        <f aca="false">F43/SUM(F36:F45)*100</f>
        <v>6.05915719470584</v>
      </c>
      <c r="F43" s="40" t="n">
        <v>27880</v>
      </c>
      <c r="G43" s="39" t="n">
        <f aca="false">H43/SUM(H36:H45)*100</f>
        <v>5.21363595922774</v>
      </c>
      <c r="H43" s="40" t="n">
        <v>21682</v>
      </c>
      <c r="I43" s="39" t="n">
        <f aca="false">J43/SUM(J36:J45)*100</f>
        <v>4.82493169282574</v>
      </c>
      <c r="J43" s="40" t="n">
        <v>19831</v>
      </c>
      <c r="K43" s="41" t="n">
        <f aca="false">AVERAGE(N43,R43,P43,T43)</f>
        <v>12.1331498972745</v>
      </c>
      <c r="L43" s="46" t="s">
        <v>53</v>
      </c>
      <c r="M43" s="44" t="n">
        <v>23221</v>
      </c>
      <c r="N43" s="43" t="n">
        <f aca="false">M43/SUM(M36:M45)*100</f>
        <v>10.8313975726027</v>
      </c>
      <c r="O43" s="44" t="n">
        <v>101578</v>
      </c>
      <c r="P43" s="43" t="n">
        <f aca="false">O43/SUM(O36:O45)*100</f>
        <v>11.5397548861452</v>
      </c>
      <c r="Q43" s="44" t="n">
        <v>86794</v>
      </c>
      <c r="R43" s="43" t="n">
        <f aca="false">Q43/SUM(Q36:Q45)*100</f>
        <v>11.4369671493892</v>
      </c>
      <c r="S43" s="44" t="n">
        <v>89094</v>
      </c>
      <c r="T43" s="43" t="n">
        <f aca="false">S43/SUM(S36:S45)*100</f>
        <v>14.724479980961</v>
      </c>
    </row>
    <row r="44" customFormat="false" ht="27.6" hidden="false" customHeight="true" outlineLevel="0" collapsed="false">
      <c r="A44" s="37" t="n">
        <f aca="false">AVERAGE(C44,E44,G44,I44)</f>
        <v>0.628894969135043</v>
      </c>
      <c r="B44" s="46" t="s">
        <v>54</v>
      </c>
      <c r="C44" s="39" t="n">
        <f aca="false">D44/SUM(D36:D45)*100</f>
        <v>0.887353659041079</v>
      </c>
      <c r="D44" s="47" t="n">
        <v>858</v>
      </c>
      <c r="E44" s="39" t="n">
        <f aca="false">F44/SUM(F36:F45)*100</f>
        <v>0.527459630973855</v>
      </c>
      <c r="F44" s="47" t="n">
        <v>2427</v>
      </c>
      <c r="G44" s="39" t="n">
        <f aca="false">H44/SUM(H36:H45)*100</f>
        <v>0.508811626682313</v>
      </c>
      <c r="H44" s="47" t="n">
        <v>2116</v>
      </c>
      <c r="I44" s="39" t="n">
        <f aca="false">J44/SUM(J36:J45)*100</f>
        <v>0.591954959842924</v>
      </c>
      <c r="J44" s="47" t="n">
        <v>2433</v>
      </c>
      <c r="K44" s="41" t="n">
        <f aca="false">AVERAGE(N44,R44,P44,T44)</f>
        <v>5.13284453815927</v>
      </c>
      <c r="L44" s="46" t="s">
        <v>54</v>
      </c>
      <c r="M44" s="44" t="n">
        <v>12031</v>
      </c>
      <c r="N44" s="43" t="n">
        <f aca="false">M44/SUM(M36:M45)*100</f>
        <v>5.61184032539438</v>
      </c>
      <c r="O44" s="44" t="n">
        <v>44791</v>
      </c>
      <c r="P44" s="43" t="n">
        <f aca="false">O44/SUM(O36:O45)*100</f>
        <v>5.08847546816565</v>
      </c>
      <c r="Q44" s="44" t="n">
        <v>37683</v>
      </c>
      <c r="R44" s="43" t="n">
        <f aca="false">Q44/SUM(Q36:Q45)*100</f>
        <v>4.96554177812331</v>
      </c>
      <c r="S44" s="44" t="n">
        <v>29440</v>
      </c>
      <c r="T44" s="43" t="n">
        <f aca="false">S44/SUM(S36:S45)*100</f>
        <v>4.86552058095374</v>
      </c>
    </row>
    <row r="45" customFormat="false" ht="22.35" hidden="false" customHeight="true" outlineLevel="0" collapsed="false">
      <c r="A45" s="37" t="n">
        <f aca="false">AVERAGE(C45,E45,G45,I45)</f>
        <v>6.81801830508961</v>
      </c>
      <c r="B45" s="48" t="s">
        <v>55</v>
      </c>
      <c r="C45" s="39" t="n">
        <f aca="false">D45/SUM(D36:D45)*100</f>
        <v>7.72452736524221</v>
      </c>
      <c r="D45" s="40" t="n">
        <v>7469</v>
      </c>
      <c r="E45" s="39" t="n">
        <f aca="false">F45/SUM(F36:F45)*100</f>
        <v>5.82422358898572</v>
      </c>
      <c r="F45" s="40" t="n">
        <v>26799</v>
      </c>
      <c r="G45" s="39" t="n">
        <f aca="false">H45/SUM(H36:H45)*100</f>
        <v>6.78263211428544</v>
      </c>
      <c r="H45" s="40" t="n">
        <v>28207</v>
      </c>
      <c r="I45" s="39" t="n">
        <f aca="false">J45/SUM(J36:J45)*100</f>
        <v>6.94069015184508</v>
      </c>
      <c r="J45" s="40" t="n">
        <v>28527</v>
      </c>
      <c r="K45" s="41" t="n">
        <f aca="false">AVERAGE(N45,R45,P45,T45)</f>
        <v>13.7345304503627</v>
      </c>
      <c r="L45" s="48" t="s">
        <v>55</v>
      </c>
      <c r="M45" s="44" t="n">
        <v>28619</v>
      </c>
      <c r="N45" s="43" t="n">
        <f aca="false">M45/SUM(M36:M45)*100</f>
        <v>13.3492858675473</v>
      </c>
      <c r="O45" s="44" t="n">
        <v>116304</v>
      </c>
      <c r="P45" s="43" t="n">
        <f aca="false">O45/SUM(O36:O45)*100</f>
        <v>13.2127001149681</v>
      </c>
      <c r="Q45" s="44" t="n">
        <v>98894</v>
      </c>
      <c r="R45" s="43" t="n">
        <f aca="false">Q45/SUM(Q36:Q45)*100</f>
        <v>13.0314011253278</v>
      </c>
      <c r="S45" s="44" t="n">
        <v>92847</v>
      </c>
      <c r="T45" s="43" t="n">
        <f aca="false">S45/SUM(S36:S45)*100</f>
        <v>15.3447346936077</v>
      </c>
    </row>
    <row r="46" customFormat="false" ht="13.8" hidden="false" customHeight="false" outlineLevel="0" collapsed="false">
      <c r="A46" s="17"/>
      <c r="B46" s="18"/>
      <c r="N46" s="49"/>
    </row>
    <row r="47" customFormat="false" ht="13.8" hidden="false" customHeight="false" outlineLevel="0" collapsed="false">
      <c r="A47" s="17"/>
      <c r="B47" s="18"/>
      <c r="N47" s="49"/>
    </row>
    <row r="48" customFormat="false" ht="13.8" hidden="false" customHeight="false" outlineLevel="0" collapsed="false">
      <c r="A48" s="17"/>
      <c r="B48" s="18"/>
      <c r="N48" s="49"/>
    </row>
    <row r="49" customFormat="false" ht="14.9" hidden="false" customHeight="false" outlineLevel="0" collapsed="false">
      <c r="A49" s="17"/>
      <c r="B49" s="27" t="s">
        <v>43</v>
      </c>
      <c r="C49" s="30" t="s">
        <v>56</v>
      </c>
      <c r="D49" s="30"/>
      <c r="E49" s="31" t="n">
        <v>2021</v>
      </c>
      <c r="F49" s="31"/>
      <c r="G49" s="31" t="n">
        <v>2020</v>
      </c>
      <c r="H49" s="31"/>
      <c r="I49" s="31" t="n">
        <v>2019</v>
      </c>
      <c r="J49" s="31"/>
    </row>
    <row r="50" customFormat="false" ht="28.35" hidden="false" customHeight="false" outlineLevel="0" collapsed="false">
      <c r="A50" s="17"/>
      <c r="B50" s="38" t="s">
        <v>46</v>
      </c>
      <c r="C50" s="50" t="n">
        <f aca="false">(D36-M36)*4</f>
        <v>744</v>
      </c>
      <c r="D50" s="50"/>
      <c r="E50" s="50" t="n">
        <f aca="false">F36-O36</f>
        <v>-4977</v>
      </c>
      <c r="F50" s="50"/>
      <c r="G50" s="50" t="n">
        <f aca="false">H36-Q36</f>
        <v>-2163</v>
      </c>
      <c r="H50" s="50"/>
      <c r="I50" s="50" t="n">
        <f aca="false">J36-S36</f>
        <v>-2815</v>
      </c>
      <c r="J50" s="50"/>
    </row>
    <row r="51" customFormat="false" ht="41.75" hidden="false" customHeight="false" outlineLevel="0" collapsed="false">
      <c r="A51" s="17"/>
      <c r="B51" s="38" t="s">
        <v>47</v>
      </c>
      <c r="C51" s="50" t="n">
        <f aca="false">(D37-M37)*4</f>
        <v>-127312</v>
      </c>
      <c r="D51" s="50"/>
      <c r="E51" s="50" t="n">
        <f aca="false">F37-O37</f>
        <v>-135202</v>
      </c>
      <c r="F51" s="50"/>
      <c r="G51" s="50" t="n">
        <f aca="false">H37-Q37</f>
        <v>-123851</v>
      </c>
      <c r="H51" s="50"/>
      <c r="I51" s="50" t="n">
        <f aca="false">J37-S37</f>
        <v>13402</v>
      </c>
      <c r="J51" s="50"/>
    </row>
    <row r="52" customFormat="false" ht="39.55" hidden="false" customHeight="false" outlineLevel="0" collapsed="false">
      <c r="A52" s="17"/>
      <c r="B52" s="45" t="s">
        <v>48</v>
      </c>
      <c r="C52" s="50" t="n">
        <f aca="false">(D38-M38)*4</f>
        <v>-66144</v>
      </c>
      <c r="D52" s="50"/>
      <c r="E52" s="50" t="n">
        <f aca="false">F38-O38</f>
        <v>-64243</v>
      </c>
      <c r="F52" s="50"/>
      <c r="G52" s="50" t="n">
        <f aca="false">H38-Q38</f>
        <v>-57187</v>
      </c>
      <c r="H52" s="50"/>
      <c r="I52" s="50" t="n">
        <f aca="false">J38-S38</f>
        <v>-53547</v>
      </c>
      <c r="J52" s="50"/>
    </row>
    <row r="53" customFormat="false" ht="41.75" hidden="false" customHeight="false" outlineLevel="0" collapsed="false">
      <c r="A53" s="17"/>
      <c r="B53" s="38" t="s">
        <v>49</v>
      </c>
      <c r="C53" s="50" t="n">
        <f aca="false">(D39-M39)*4</f>
        <v>-24888</v>
      </c>
      <c r="D53" s="50"/>
      <c r="E53" s="50" t="n">
        <f aca="false">F39-O39</f>
        <v>-24506</v>
      </c>
      <c r="F53" s="50"/>
      <c r="G53" s="50" t="n">
        <f aca="false">H39-Q39</f>
        <v>-20218</v>
      </c>
      <c r="H53" s="50"/>
      <c r="I53" s="50" t="n">
        <f aca="false">J39-S39</f>
        <v>-23028</v>
      </c>
      <c r="J53" s="50"/>
    </row>
    <row r="54" customFormat="false" ht="41.75" hidden="false" customHeight="false" outlineLevel="0" collapsed="false">
      <c r="A54" s="17"/>
      <c r="B54" s="38" t="s">
        <v>50</v>
      </c>
      <c r="C54" s="50" t="n">
        <f aca="false">(D40-M40)*4</f>
        <v>-24876</v>
      </c>
      <c r="D54" s="50"/>
      <c r="E54" s="50" t="n">
        <f aca="false">F40-O40</f>
        <v>-22928</v>
      </c>
      <c r="F54" s="50"/>
      <c r="G54" s="50" t="n">
        <f aca="false">H40-Q40</f>
        <v>-24271</v>
      </c>
      <c r="H54" s="50"/>
      <c r="I54" s="50" t="n">
        <f aca="false">J40-S40</f>
        <v>-18625</v>
      </c>
      <c r="J54" s="50"/>
    </row>
    <row r="55" customFormat="false" ht="28.35" hidden="false" customHeight="false" outlineLevel="0" collapsed="false">
      <c r="A55" s="17"/>
      <c r="B55" s="38" t="s">
        <v>51</v>
      </c>
      <c r="C55" s="50" t="n">
        <f aca="false">(D41-M41)*4</f>
        <v>2128</v>
      </c>
      <c r="D55" s="50"/>
      <c r="E55" s="50" t="n">
        <f aca="false">F41-O41</f>
        <v>82965</v>
      </c>
      <c r="F55" s="50"/>
      <c r="G55" s="50" t="n">
        <f aca="false">H41-Q41</f>
        <v>94840</v>
      </c>
      <c r="H55" s="50"/>
      <c r="I55" s="50" t="n">
        <f aca="false">J41-S41</f>
        <v>86488</v>
      </c>
      <c r="J55" s="50"/>
    </row>
    <row r="56" customFormat="false" ht="55.2" hidden="false" customHeight="false" outlineLevel="0" collapsed="false">
      <c r="A56" s="17"/>
      <c r="B56" s="46" t="s">
        <v>52</v>
      </c>
      <c r="C56" s="50" t="n">
        <f aca="false">(D42-M42)*4</f>
        <v>-40868</v>
      </c>
      <c r="D56" s="50"/>
      <c r="E56" s="50" t="n">
        <f aca="false">F42-O42</f>
        <v>-45656</v>
      </c>
      <c r="F56" s="50"/>
      <c r="G56" s="50" t="n">
        <f aca="false">H42-Q42</f>
        <v>-38803</v>
      </c>
      <c r="H56" s="50"/>
      <c r="I56" s="50" t="n">
        <f aca="false">J42-S42</f>
        <v>-35348</v>
      </c>
      <c r="J56" s="50"/>
    </row>
    <row r="57" customFormat="false" ht="28.35" hidden="false" customHeight="false" outlineLevel="0" collapsed="false">
      <c r="A57" s="17"/>
      <c r="B57" s="46" t="s">
        <v>53</v>
      </c>
      <c r="C57" s="50" t="n">
        <f aca="false">(D43-M43)*4</f>
        <v>-60268</v>
      </c>
      <c r="D57" s="50"/>
      <c r="E57" s="50" t="n">
        <f aca="false">F43-O43</f>
        <v>-73698</v>
      </c>
      <c r="F57" s="50"/>
      <c r="G57" s="50" t="n">
        <f aca="false">H43-Q43</f>
        <v>-65112</v>
      </c>
      <c r="H57" s="50"/>
      <c r="I57" s="50" t="n">
        <f aca="false">J43-S43</f>
        <v>-69263</v>
      </c>
      <c r="J57" s="50"/>
    </row>
    <row r="58" customFormat="false" ht="28.35" hidden="false" customHeight="false" outlineLevel="0" collapsed="false">
      <c r="A58" s="17"/>
      <c r="B58" s="46" t="s">
        <v>54</v>
      </c>
      <c r="C58" s="50" t="n">
        <f aca="false">(D44-M44)*4</f>
        <v>-44692</v>
      </c>
      <c r="D58" s="50"/>
      <c r="E58" s="50" t="n">
        <f aca="false">F44-O44</f>
        <v>-42364</v>
      </c>
      <c r="F58" s="50"/>
      <c r="G58" s="50" t="n">
        <f aca="false">H44-Q44</f>
        <v>-35567</v>
      </c>
      <c r="H58" s="50"/>
      <c r="I58" s="50" t="n">
        <f aca="false">J44-S44</f>
        <v>-27007</v>
      </c>
      <c r="J58" s="50"/>
    </row>
    <row r="59" customFormat="false" ht="14.9" hidden="false" customHeight="false" outlineLevel="0" collapsed="false">
      <c r="A59" s="17"/>
      <c r="B59" s="48" t="s">
        <v>55</v>
      </c>
      <c r="C59" s="50" t="n">
        <f aca="false">(D45-M45)*4</f>
        <v>-84600</v>
      </c>
      <c r="D59" s="50"/>
      <c r="E59" s="50" t="n">
        <f aca="false">F45-O45</f>
        <v>-89505</v>
      </c>
      <c r="F59" s="50"/>
      <c r="G59" s="50" t="n">
        <f aca="false">H45-Q45</f>
        <v>-70687</v>
      </c>
      <c r="H59" s="50"/>
      <c r="I59" s="50" t="n">
        <f aca="false">J45-S45</f>
        <v>-64320</v>
      </c>
      <c r="J59" s="50"/>
    </row>
    <row r="60" customFormat="false" ht="13.8" hidden="false" customHeight="false" outlineLevel="0" collapsed="false">
      <c r="A60" s="17"/>
      <c r="B60" s="18" t="s">
        <v>6</v>
      </c>
      <c r="C60" s="50" t="n">
        <f aca="false">SUM(C50:C59)</f>
        <v>-470776</v>
      </c>
      <c r="D60" s="50"/>
      <c r="E60" s="50" t="n">
        <f aca="false">SUM(E50:E59)</f>
        <v>-420114</v>
      </c>
      <c r="F60" s="50"/>
      <c r="G60" s="50" t="n">
        <f aca="false">SUM(G50:G59)</f>
        <v>-343019</v>
      </c>
      <c r="H60" s="50"/>
      <c r="I60" s="50" t="n">
        <f aca="false">SUM(I50:I59)</f>
        <v>-194063</v>
      </c>
      <c r="J60" s="50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</sheetData>
  <mergeCells count="77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34:B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K21" colorId="64" zoomScale="75" zoomScaleNormal="75" zoomScalePageLayoutView="100" workbookViewId="0">
      <selection pane="topLeft" activeCell="S42" activeCellId="0" sqref="S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27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81"/>
    <col collapsed="false" customWidth="true" hidden="false" outlineLevel="0" max="12" min="12" style="27" width="11.17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 t="s">
        <v>158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true" outlineLevel="0" collapsed="false">
      <c r="C2" s="30" t="s">
        <v>2</v>
      </c>
      <c r="D2" s="30"/>
      <c r="E2" s="31" t="n">
        <v>2021</v>
      </c>
      <c r="F2" s="31"/>
      <c r="G2" s="31" t="n">
        <v>2020</v>
      </c>
      <c r="H2" s="31"/>
      <c r="I2" s="31" t="n">
        <v>2019</v>
      </c>
      <c r="J2" s="31"/>
      <c r="K2" s="84"/>
      <c r="L2" s="96" t="s">
        <v>2</v>
      </c>
      <c r="M2" s="96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4.9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6" t="s">
        <v>3</v>
      </c>
      <c r="H3" s="35" t="s">
        <v>4</v>
      </c>
      <c r="I3" s="6" t="s">
        <v>3</v>
      </c>
      <c r="J3" s="35" t="s">
        <v>4</v>
      </c>
      <c r="K3" s="8"/>
      <c r="L3" s="97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4.9" hidden="false" customHeight="false" outlineLevel="0" collapsed="false">
      <c r="A4" s="1" t="s">
        <v>5</v>
      </c>
      <c r="B4" s="1"/>
      <c r="C4" s="6" t="s">
        <v>6</v>
      </c>
      <c r="D4" s="7" t="n">
        <f aca="false">SUM(D5:D22)</f>
        <v>1450278</v>
      </c>
      <c r="E4" s="6" t="s">
        <v>6</v>
      </c>
      <c r="F4" s="7" t="n">
        <v>8213429</v>
      </c>
      <c r="G4" s="6" t="s">
        <v>6</v>
      </c>
      <c r="H4" s="7" t="n">
        <v>4370251</v>
      </c>
      <c r="I4" s="6" t="s">
        <v>6</v>
      </c>
      <c r="J4" s="7" t="n">
        <v>6901860</v>
      </c>
      <c r="K4" s="9" t="s">
        <v>5</v>
      </c>
      <c r="L4" s="97" t="s">
        <v>6</v>
      </c>
      <c r="M4" s="7" t="n">
        <v>3337979</v>
      </c>
      <c r="N4" s="6" t="s">
        <v>6</v>
      </c>
      <c r="O4" s="14" t="n">
        <v>8232158</v>
      </c>
      <c r="P4" s="6" t="s">
        <v>6</v>
      </c>
      <c r="Q4" s="7" t="n">
        <v>7137303</v>
      </c>
      <c r="R4" s="6" t="s">
        <v>6</v>
      </c>
      <c r="S4" s="7" t="n">
        <v>8421789</v>
      </c>
    </row>
    <row r="5" customFormat="false" ht="12.95" hidden="false" customHeight="true" outlineLevel="0" collapsed="false">
      <c r="A5" s="11" t="n">
        <f aca="false">D5/D4*100</f>
        <v>49.073005313464</v>
      </c>
      <c r="B5" s="11"/>
      <c r="C5" s="12" t="s">
        <v>159</v>
      </c>
      <c r="D5" s="7" t="n">
        <v>711695</v>
      </c>
      <c r="E5" s="12" t="s">
        <v>21</v>
      </c>
      <c r="F5" s="7" t="n">
        <v>1922854</v>
      </c>
      <c r="G5" s="12" t="s">
        <v>75</v>
      </c>
      <c r="H5" s="7" t="n">
        <v>990400</v>
      </c>
      <c r="I5" s="12" t="s">
        <v>62</v>
      </c>
      <c r="J5" s="7" t="n">
        <v>2379524</v>
      </c>
      <c r="K5" s="15" t="n">
        <f aca="false">M5/M4*100</f>
        <v>42.7623121655349</v>
      </c>
      <c r="L5" s="98" t="s">
        <v>35</v>
      </c>
      <c r="M5" s="7" t="n">
        <v>1427397</v>
      </c>
      <c r="N5" s="13" t="s">
        <v>25</v>
      </c>
      <c r="O5" s="14" t="n">
        <v>2551381</v>
      </c>
      <c r="P5" s="12" t="s">
        <v>76</v>
      </c>
      <c r="Q5" s="7" t="n">
        <v>2310568</v>
      </c>
      <c r="R5" s="12" t="s">
        <v>76</v>
      </c>
      <c r="S5" s="7" t="n">
        <v>2965513</v>
      </c>
    </row>
    <row r="6" customFormat="false" ht="14.9" hidden="false" customHeight="false" outlineLevel="0" collapsed="false">
      <c r="A6" s="11" t="n">
        <f aca="false">D6/D4*100</f>
        <v>25.1180808093345</v>
      </c>
      <c r="B6" s="11"/>
      <c r="C6" s="12" t="s">
        <v>62</v>
      </c>
      <c r="D6" s="7" t="n">
        <v>364282</v>
      </c>
      <c r="E6" s="12" t="s">
        <v>25</v>
      </c>
      <c r="F6" s="7" t="n">
        <v>1765214</v>
      </c>
      <c r="G6" s="12" t="s">
        <v>160</v>
      </c>
      <c r="H6" s="7" t="n">
        <v>831813</v>
      </c>
      <c r="I6" s="12" t="s">
        <v>18</v>
      </c>
      <c r="J6" s="7" t="n">
        <v>1879580</v>
      </c>
      <c r="K6" s="15" t="n">
        <f aca="false">M6/M4*100</f>
        <v>18.7330717179467</v>
      </c>
      <c r="L6" s="98" t="s">
        <v>19</v>
      </c>
      <c r="M6" s="7" t="n">
        <v>625306</v>
      </c>
      <c r="N6" s="13" t="s">
        <v>76</v>
      </c>
      <c r="O6" s="14" t="n">
        <v>1557921</v>
      </c>
      <c r="P6" s="12" t="s">
        <v>10</v>
      </c>
      <c r="Q6" s="7" t="n">
        <v>1094777</v>
      </c>
      <c r="R6" s="12" t="s">
        <v>25</v>
      </c>
      <c r="S6" s="7" t="n">
        <v>2506275</v>
      </c>
    </row>
    <row r="7" customFormat="false" ht="12.95" hidden="false" customHeight="true" outlineLevel="0" collapsed="false">
      <c r="A7" s="11" t="n">
        <f aca="false">D7/D4*100</f>
        <v>13.14809988154</v>
      </c>
      <c r="B7" s="11"/>
      <c r="C7" s="12" t="s">
        <v>25</v>
      </c>
      <c r="D7" s="7" t="n">
        <v>190684</v>
      </c>
      <c r="E7" s="12" t="s">
        <v>159</v>
      </c>
      <c r="F7" s="7" t="n">
        <v>897834</v>
      </c>
      <c r="G7" s="12" t="s">
        <v>62</v>
      </c>
      <c r="H7" s="7" t="n">
        <v>644565</v>
      </c>
      <c r="I7" s="12" t="s">
        <v>21</v>
      </c>
      <c r="J7" s="7" t="n">
        <v>1631268</v>
      </c>
      <c r="K7" s="15" t="n">
        <f aca="false">M7/M4*100</f>
        <v>17.7041856764228</v>
      </c>
      <c r="L7" s="98" t="s">
        <v>25</v>
      </c>
      <c r="M7" s="7" t="n">
        <v>590962</v>
      </c>
      <c r="N7" s="13" t="s">
        <v>8</v>
      </c>
      <c r="O7" s="14" t="n">
        <v>869791</v>
      </c>
      <c r="P7" s="12" t="s">
        <v>12</v>
      </c>
      <c r="Q7" s="7" t="n">
        <v>816388</v>
      </c>
      <c r="R7" s="12" t="s">
        <v>8</v>
      </c>
      <c r="S7" s="7" t="n">
        <v>613505</v>
      </c>
    </row>
    <row r="8" customFormat="false" ht="12.95" hidden="false" customHeight="true" outlineLevel="0" collapsed="false">
      <c r="A8" s="11" t="n">
        <f aca="false">D8/D4*100</f>
        <v>6.66024031254697</v>
      </c>
      <c r="B8" s="11"/>
      <c r="C8" s="12" t="s">
        <v>32</v>
      </c>
      <c r="D8" s="7" t="n">
        <v>96592</v>
      </c>
      <c r="E8" s="12" t="s">
        <v>62</v>
      </c>
      <c r="F8" s="7" t="n">
        <v>741291</v>
      </c>
      <c r="G8" s="12" t="s">
        <v>25</v>
      </c>
      <c r="H8" s="7" t="n">
        <v>512544</v>
      </c>
      <c r="I8" s="12" t="s">
        <v>7</v>
      </c>
      <c r="J8" s="7" t="n">
        <v>190901</v>
      </c>
      <c r="K8" s="15" t="n">
        <f aca="false">M8/M4*100</f>
        <v>7.28941074824018</v>
      </c>
      <c r="L8" s="98" t="s">
        <v>12</v>
      </c>
      <c r="M8" s="7" t="n">
        <v>243319</v>
      </c>
      <c r="N8" s="13" t="s">
        <v>14</v>
      </c>
      <c r="O8" s="14" t="n">
        <v>780443</v>
      </c>
      <c r="P8" s="12" t="s">
        <v>25</v>
      </c>
      <c r="Q8" s="7" t="n">
        <v>556280</v>
      </c>
      <c r="R8" s="12" t="s">
        <v>12</v>
      </c>
      <c r="S8" s="7" t="n">
        <v>349817</v>
      </c>
    </row>
    <row r="9" customFormat="false" ht="12.95" hidden="false" customHeight="true" outlineLevel="0" collapsed="false">
      <c r="A9" s="54"/>
      <c r="B9" s="99"/>
      <c r="C9" s="12" t="s">
        <v>38</v>
      </c>
      <c r="D9" s="7" t="n">
        <v>27960</v>
      </c>
      <c r="E9" s="12" t="s">
        <v>160</v>
      </c>
      <c r="F9" s="7" t="n">
        <v>686141</v>
      </c>
      <c r="G9" s="12" t="s">
        <v>159</v>
      </c>
      <c r="H9" s="7" t="n">
        <v>364149</v>
      </c>
      <c r="I9" s="12" t="s">
        <v>9</v>
      </c>
      <c r="J9" s="7" t="n">
        <v>175319</v>
      </c>
      <c r="K9" s="15"/>
      <c r="L9" s="98" t="s">
        <v>9</v>
      </c>
      <c r="M9" s="7" t="n">
        <v>90253</v>
      </c>
      <c r="N9" s="13" t="s">
        <v>12</v>
      </c>
      <c r="O9" s="14" t="n">
        <v>572324</v>
      </c>
      <c r="P9" s="12" t="s">
        <v>17</v>
      </c>
      <c r="Q9" s="7" t="n">
        <v>414201</v>
      </c>
      <c r="R9" s="12" t="s">
        <v>14</v>
      </c>
      <c r="S9" s="7" t="n">
        <v>338348</v>
      </c>
    </row>
    <row r="10" customFormat="false" ht="12.95" hidden="false" customHeight="true" outlineLevel="0" collapsed="false">
      <c r="B10" s="100"/>
      <c r="C10" s="12" t="s">
        <v>21</v>
      </c>
      <c r="D10" s="7" t="n">
        <v>15055</v>
      </c>
      <c r="E10" s="12" t="s">
        <v>24</v>
      </c>
      <c r="F10" s="7" t="n">
        <v>440701</v>
      </c>
      <c r="G10" s="12" t="s">
        <v>7</v>
      </c>
      <c r="H10" s="7" t="n">
        <v>262575</v>
      </c>
      <c r="I10" s="12" t="s">
        <v>38</v>
      </c>
      <c r="J10" s="7" t="n">
        <v>121495</v>
      </c>
      <c r="K10" s="8"/>
      <c r="L10" s="98" t="s">
        <v>17</v>
      </c>
      <c r="M10" s="7" t="n">
        <v>74190</v>
      </c>
      <c r="N10" s="13" t="s">
        <v>30</v>
      </c>
      <c r="O10" s="14" t="n">
        <v>376911</v>
      </c>
      <c r="P10" s="12" t="s">
        <v>14</v>
      </c>
      <c r="Q10" s="7" t="n">
        <v>406746</v>
      </c>
      <c r="R10" s="12" t="s">
        <v>19</v>
      </c>
      <c r="S10" s="7" t="n">
        <v>288220</v>
      </c>
    </row>
    <row r="11" customFormat="false" ht="14.9" hidden="false" customHeight="false" outlineLevel="0" collapsed="false">
      <c r="B11" s="100"/>
      <c r="C11" s="12" t="s">
        <v>14</v>
      </c>
      <c r="D11" s="7" t="n">
        <v>11447</v>
      </c>
      <c r="E11" s="12" t="s">
        <v>161</v>
      </c>
      <c r="F11" s="7" t="n">
        <v>379248</v>
      </c>
      <c r="G11" s="12" t="s">
        <v>162</v>
      </c>
      <c r="H11" s="7" t="n">
        <v>124111</v>
      </c>
      <c r="I11" s="12" t="s">
        <v>163</v>
      </c>
      <c r="J11" s="7" t="n">
        <v>102012</v>
      </c>
      <c r="K11" s="8"/>
      <c r="L11" s="98" t="s">
        <v>18</v>
      </c>
      <c r="M11" s="7" t="n">
        <v>72606</v>
      </c>
      <c r="N11" s="13" t="s">
        <v>19</v>
      </c>
      <c r="O11" s="14" t="n">
        <v>338106</v>
      </c>
      <c r="P11" s="12" t="s">
        <v>30</v>
      </c>
      <c r="Q11" s="7" t="n">
        <v>305484</v>
      </c>
      <c r="R11" s="12" t="s">
        <v>30</v>
      </c>
      <c r="S11" s="7" t="n">
        <v>263648</v>
      </c>
    </row>
    <row r="12" customFormat="false" ht="14.9" hidden="false" customHeight="false" outlineLevel="0" collapsed="false">
      <c r="B12" s="100"/>
      <c r="C12" s="12" t="s">
        <v>26</v>
      </c>
      <c r="D12" s="7" t="n">
        <v>6747</v>
      </c>
      <c r="E12" s="12" t="s">
        <v>7</v>
      </c>
      <c r="F12" s="7" t="n">
        <v>274394</v>
      </c>
      <c r="G12" s="12" t="s">
        <v>38</v>
      </c>
      <c r="H12" s="7" t="n">
        <v>106312</v>
      </c>
      <c r="I12" s="12" t="s">
        <v>25</v>
      </c>
      <c r="J12" s="7" t="n">
        <v>56175</v>
      </c>
      <c r="K12" s="8"/>
      <c r="L12" s="98" t="s">
        <v>14</v>
      </c>
      <c r="M12" s="7" t="n">
        <v>60346</v>
      </c>
      <c r="N12" s="13" t="s">
        <v>35</v>
      </c>
      <c r="O12" s="14" t="n">
        <v>278078</v>
      </c>
      <c r="P12" s="12" t="s">
        <v>124</v>
      </c>
      <c r="Q12" s="7" t="n">
        <v>259993</v>
      </c>
      <c r="R12" s="12" t="s">
        <v>18</v>
      </c>
      <c r="S12" s="7" t="n">
        <v>223836</v>
      </c>
    </row>
    <row r="13" customFormat="false" ht="13.8" hidden="false" customHeight="false" outlineLevel="0" collapsed="false">
      <c r="B13" s="100"/>
      <c r="C13" s="12" t="s">
        <v>164</v>
      </c>
      <c r="D13" s="7" t="n">
        <v>5634</v>
      </c>
      <c r="E13" s="12" t="s">
        <v>30</v>
      </c>
      <c r="F13" s="7" t="n">
        <v>240446</v>
      </c>
      <c r="G13" s="12" t="s">
        <v>22</v>
      </c>
      <c r="H13" s="7" t="n">
        <v>78706</v>
      </c>
      <c r="I13" s="13"/>
      <c r="J13" s="14"/>
      <c r="K13" s="8"/>
      <c r="L13" s="101"/>
      <c r="M13" s="14"/>
      <c r="N13" s="12" t="s">
        <v>22</v>
      </c>
      <c r="O13" s="7" t="n">
        <v>246718</v>
      </c>
      <c r="P13" s="12" t="s">
        <v>19</v>
      </c>
      <c r="Q13" s="7" t="n">
        <v>210435</v>
      </c>
      <c r="R13" s="12" t="s">
        <v>22</v>
      </c>
      <c r="S13" s="7" t="n">
        <v>205382</v>
      </c>
    </row>
    <row r="14" customFormat="false" ht="13.8" hidden="false" customHeight="false" outlineLevel="0" collapsed="false">
      <c r="B14" s="100"/>
      <c r="C14" s="12" t="s">
        <v>9</v>
      </c>
      <c r="D14" s="7" t="n">
        <v>5299</v>
      </c>
      <c r="E14" s="12" t="s">
        <v>165</v>
      </c>
      <c r="F14" s="7" t="n">
        <v>145863</v>
      </c>
      <c r="G14" s="12" t="s">
        <v>13</v>
      </c>
      <c r="H14" s="7" t="n">
        <v>54259</v>
      </c>
      <c r="I14" s="13"/>
      <c r="J14" s="14"/>
      <c r="K14" s="8"/>
      <c r="L14" s="101"/>
      <c r="M14" s="14"/>
      <c r="N14" s="12" t="s">
        <v>9</v>
      </c>
      <c r="O14" s="7" t="n">
        <v>183392</v>
      </c>
      <c r="P14" s="12" t="s">
        <v>22</v>
      </c>
      <c r="Q14" s="7" t="n">
        <v>191796</v>
      </c>
      <c r="R14" s="12" t="s">
        <v>9</v>
      </c>
      <c r="S14" s="7" t="n">
        <v>195432</v>
      </c>
    </row>
    <row r="15" customFormat="false" ht="13.8" hidden="false" customHeight="false" outlineLevel="0" collapsed="false">
      <c r="B15" s="100"/>
      <c r="C15" s="12" t="s">
        <v>78</v>
      </c>
      <c r="D15" s="7" t="n">
        <v>3430</v>
      </c>
      <c r="E15" s="12" t="s">
        <v>38</v>
      </c>
      <c r="F15" s="7" t="n">
        <v>136538</v>
      </c>
      <c r="G15" s="12" t="s">
        <v>9</v>
      </c>
      <c r="H15" s="7" t="n">
        <v>45684</v>
      </c>
      <c r="I15" s="13"/>
      <c r="J15" s="14"/>
      <c r="K15" s="8"/>
      <c r="L15" s="101"/>
      <c r="M15" s="14"/>
      <c r="N15" s="12" t="s">
        <v>124</v>
      </c>
      <c r="O15" s="7" t="n">
        <v>104175</v>
      </c>
      <c r="P15" s="12" t="s">
        <v>8</v>
      </c>
      <c r="Q15" s="7" t="n">
        <v>186893</v>
      </c>
      <c r="R15" s="13"/>
      <c r="S15" s="14"/>
    </row>
    <row r="16" customFormat="false" ht="13.8" hidden="false" customHeight="false" outlineLevel="0" collapsed="false">
      <c r="B16" s="100"/>
      <c r="C16" s="12" t="s">
        <v>18</v>
      </c>
      <c r="D16" s="7" t="n">
        <v>3411</v>
      </c>
      <c r="E16" s="12" t="s">
        <v>166</v>
      </c>
      <c r="F16" s="7" t="n">
        <v>102849</v>
      </c>
      <c r="G16" s="12" t="s">
        <v>18</v>
      </c>
      <c r="H16" s="7" t="n">
        <v>40856</v>
      </c>
      <c r="I16" s="13"/>
      <c r="J16" s="14"/>
      <c r="K16" s="8"/>
      <c r="L16" s="101"/>
      <c r="M16" s="14"/>
      <c r="N16" s="13"/>
      <c r="O16" s="14"/>
      <c r="P16" s="13"/>
      <c r="Q16" s="14"/>
      <c r="R16" s="13"/>
      <c r="S16" s="14"/>
    </row>
    <row r="17" customFormat="false" ht="13.8" hidden="false" customHeight="false" outlineLevel="0" collapsed="false">
      <c r="B17" s="100"/>
      <c r="C17" s="12" t="s">
        <v>8</v>
      </c>
      <c r="D17" s="7" t="n">
        <v>3100</v>
      </c>
      <c r="E17" s="12" t="s">
        <v>9</v>
      </c>
      <c r="F17" s="7" t="n">
        <v>77412</v>
      </c>
      <c r="G17" s="12" t="s">
        <v>21</v>
      </c>
      <c r="H17" s="7" t="n">
        <v>31314</v>
      </c>
      <c r="I17" s="13"/>
      <c r="J17" s="14"/>
      <c r="K17" s="8"/>
      <c r="L17" s="101"/>
      <c r="M17" s="14"/>
      <c r="N17" s="13"/>
      <c r="O17" s="14"/>
      <c r="P17" s="13"/>
      <c r="Q17" s="14"/>
      <c r="R17" s="13"/>
      <c r="S17" s="14"/>
    </row>
    <row r="18" customFormat="false" ht="13.8" hidden="false" customHeight="false" outlineLevel="0" collapsed="false">
      <c r="B18" s="100"/>
      <c r="C18" s="12" t="s">
        <v>35</v>
      </c>
      <c r="D18" s="7" t="n">
        <v>2140</v>
      </c>
      <c r="E18" s="13"/>
      <c r="F18" s="14"/>
      <c r="G18" s="12" t="s">
        <v>8</v>
      </c>
      <c r="H18" s="7" t="n">
        <v>29605</v>
      </c>
      <c r="I18" s="13"/>
      <c r="J18" s="14"/>
      <c r="K18" s="8"/>
      <c r="L18" s="101"/>
      <c r="M18" s="14"/>
      <c r="N18" s="13"/>
      <c r="O18" s="14"/>
      <c r="P18" s="13"/>
      <c r="Q18" s="14"/>
      <c r="R18" s="13"/>
      <c r="S18" s="14"/>
    </row>
    <row r="19" customFormat="false" ht="13.8" hidden="false" customHeight="false" outlineLevel="0" collapsed="false">
      <c r="B19" s="100"/>
      <c r="C19" s="12" t="s">
        <v>10</v>
      </c>
      <c r="D19" s="7" t="n">
        <v>1079</v>
      </c>
      <c r="E19" s="13"/>
      <c r="F19" s="14"/>
      <c r="G19" s="12" t="s">
        <v>32</v>
      </c>
      <c r="H19" s="7" t="n">
        <v>27185</v>
      </c>
      <c r="I19" s="13"/>
      <c r="J19" s="14"/>
      <c r="K19" s="8"/>
      <c r="L19" s="101"/>
      <c r="M19" s="14"/>
      <c r="N19" s="13"/>
      <c r="O19" s="14"/>
      <c r="P19" s="13"/>
      <c r="Q19" s="14"/>
      <c r="R19" s="13"/>
      <c r="S19" s="14"/>
    </row>
    <row r="20" customFormat="false" ht="13.8" hidden="false" customHeight="false" outlineLevel="0" collapsed="false">
      <c r="B20" s="100"/>
      <c r="C20" s="12" t="s">
        <v>15</v>
      </c>
      <c r="D20" s="7" t="n">
        <v>869</v>
      </c>
      <c r="E20" s="13"/>
      <c r="F20" s="14"/>
      <c r="G20" s="13"/>
      <c r="H20" s="14"/>
      <c r="I20" s="13"/>
      <c r="J20" s="14"/>
      <c r="K20" s="8"/>
      <c r="L20" s="101"/>
      <c r="M20" s="14"/>
      <c r="N20" s="13"/>
      <c r="O20" s="14"/>
      <c r="P20" s="13"/>
      <c r="Q20" s="14"/>
      <c r="R20" s="13"/>
      <c r="S20" s="14"/>
    </row>
    <row r="21" customFormat="false" ht="13.8" hidden="false" customHeight="false" outlineLevel="0" collapsed="false">
      <c r="B21" s="100"/>
      <c r="C21" s="12" t="s">
        <v>30</v>
      </c>
      <c r="D21" s="7" t="n">
        <v>644</v>
      </c>
      <c r="E21" s="13"/>
      <c r="F21" s="14"/>
      <c r="G21" s="13"/>
      <c r="H21" s="14"/>
      <c r="I21" s="13"/>
      <c r="J21" s="14"/>
      <c r="K21" s="8"/>
      <c r="L21" s="101"/>
      <c r="M21" s="14"/>
      <c r="N21" s="13"/>
      <c r="O21" s="14"/>
      <c r="P21" s="13"/>
      <c r="Q21" s="14"/>
      <c r="R21" s="13"/>
      <c r="S21" s="14"/>
    </row>
    <row r="22" customFormat="false" ht="13.8" hidden="false" customHeight="false" outlineLevel="0" collapsed="false">
      <c r="B22" s="100"/>
      <c r="C22" s="12" t="s">
        <v>13</v>
      </c>
      <c r="D22" s="7" t="n">
        <v>210</v>
      </c>
      <c r="E22" s="13"/>
      <c r="F22" s="14"/>
      <c r="G22" s="13"/>
      <c r="H22" s="14"/>
      <c r="I22" s="13"/>
      <c r="J22" s="14"/>
      <c r="K22" s="8"/>
      <c r="L22" s="101"/>
      <c r="M22" s="14"/>
      <c r="N22" s="13"/>
      <c r="O22" s="14"/>
      <c r="P22" s="13"/>
      <c r="Q22" s="14"/>
      <c r="R22" s="13"/>
      <c r="S22" s="14"/>
    </row>
    <row r="23" customFormat="false" ht="13.8" hidden="false" customHeight="false" outlineLevel="0" collapsed="false">
      <c r="B23" s="100"/>
      <c r="C23" s="13"/>
      <c r="D23" s="14"/>
      <c r="E23" s="17"/>
      <c r="F23" s="18"/>
      <c r="G23" s="17"/>
      <c r="H23" s="18"/>
      <c r="I23" s="17"/>
      <c r="J23" s="18"/>
      <c r="L23" s="28"/>
      <c r="M23" s="14"/>
      <c r="N23" s="17"/>
      <c r="O23" s="18"/>
      <c r="P23" s="17"/>
      <c r="Q23" s="14"/>
      <c r="R23" s="17"/>
      <c r="S23" s="18"/>
    </row>
    <row r="24" customFormat="false" ht="13.8" hidden="false" customHeight="false" outlineLevel="0" collapsed="false">
      <c r="B24" s="100"/>
      <c r="C24" s="13"/>
      <c r="D24" s="14"/>
      <c r="E24" s="17"/>
      <c r="F24" s="18"/>
      <c r="G24" s="17"/>
      <c r="H24" s="18"/>
      <c r="I24" s="17"/>
      <c r="J24" s="18"/>
      <c r="L24" s="28"/>
      <c r="M24" s="14"/>
      <c r="N24" s="17"/>
      <c r="O24" s="18"/>
      <c r="P24" s="17"/>
      <c r="Q24" s="14"/>
      <c r="R24" s="17"/>
      <c r="S24" s="18"/>
    </row>
    <row r="25" customFormat="false" ht="13.8" hidden="false" customHeight="false" outlineLevel="0" collapsed="false">
      <c r="B25" s="100"/>
      <c r="C25" s="13"/>
      <c r="D25" s="14"/>
      <c r="E25" s="13"/>
      <c r="F25" s="14"/>
      <c r="G25" s="13"/>
      <c r="H25" s="14"/>
      <c r="I25" s="13"/>
      <c r="J25" s="14"/>
      <c r="L25" s="28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28"/>
      <c r="M26" s="14"/>
      <c r="N26" s="17"/>
      <c r="O26" s="14"/>
      <c r="P26" s="17"/>
      <c r="Q26" s="14"/>
      <c r="R26" s="17"/>
      <c r="S26" s="14"/>
    </row>
    <row r="27" customFormat="false" ht="14.9" hidden="false" customHeight="false" outlineLevel="0" collapsed="false">
      <c r="B27" s="102" t="s">
        <v>40</v>
      </c>
      <c r="D27" s="20" t="n">
        <v>2022</v>
      </c>
      <c r="E27" s="17"/>
      <c r="F27" s="18"/>
      <c r="G27" s="17"/>
      <c r="H27" s="18"/>
      <c r="I27" s="17"/>
      <c r="J27" s="18"/>
      <c r="L27" s="28"/>
      <c r="M27" s="14"/>
      <c r="N27" s="17"/>
      <c r="O27" s="14"/>
      <c r="P27" s="17"/>
      <c r="Q27" s="14"/>
      <c r="R27" s="17"/>
      <c r="S27" s="14"/>
    </row>
    <row r="28" customFormat="false" ht="14.9" hidden="false" customHeight="false" outlineLevel="0" collapsed="false">
      <c r="A28" s="9" t="s">
        <v>41</v>
      </c>
      <c r="B28" s="103" t="n">
        <f aca="false">D4-M4</f>
        <v>-1887701</v>
      </c>
      <c r="C28" s="17"/>
      <c r="D28" s="22" t="n">
        <f aca="false">B28*4</f>
        <v>-7550804</v>
      </c>
      <c r="G28" s="17"/>
      <c r="H28" s="18"/>
      <c r="I28" s="17"/>
      <c r="J28" s="18"/>
      <c r="L28" s="28"/>
      <c r="M28" s="14"/>
      <c r="N28" s="17"/>
      <c r="O28" s="14"/>
      <c r="P28" s="17"/>
      <c r="Q28" s="14"/>
      <c r="R28" s="17"/>
      <c r="S28" s="14"/>
    </row>
    <row r="29" customFormat="false" ht="14.9" hidden="false" customHeight="false" outlineLevel="0" collapsed="false">
      <c r="A29" s="9" t="n">
        <v>2021</v>
      </c>
      <c r="B29" s="103" t="n">
        <f aca="false">F4-O4</f>
        <v>-18729</v>
      </c>
      <c r="C29" s="17"/>
      <c r="D29" s="18"/>
      <c r="G29" s="17"/>
      <c r="H29" s="18"/>
      <c r="I29" s="17"/>
      <c r="J29" s="18"/>
      <c r="L29" s="28"/>
      <c r="M29" s="14"/>
      <c r="N29" s="17"/>
      <c r="O29" s="14"/>
      <c r="P29" s="17"/>
      <c r="Q29" s="14"/>
      <c r="R29" s="17"/>
      <c r="S29" s="14"/>
    </row>
    <row r="30" customFormat="false" ht="14.9" hidden="false" customHeight="false" outlineLevel="0" collapsed="false">
      <c r="A30" s="9" t="n">
        <v>2020</v>
      </c>
      <c r="B30" s="103" t="n">
        <f aca="false">H4-Q4</f>
        <v>-2767052</v>
      </c>
      <c r="C30" s="17"/>
      <c r="D30" s="18"/>
      <c r="G30" s="17"/>
      <c r="H30" s="18"/>
      <c r="I30" s="17"/>
      <c r="J30" s="18"/>
      <c r="L30" s="28"/>
      <c r="M30" s="14"/>
      <c r="N30" s="17"/>
      <c r="O30" s="18"/>
      <c r="P30" s="17"/>
      <c r="Q30" s="14"/>
      <c r="R30" s="17"/>
      <c r="S30" s="14"/>
    </row>
    <row r="31" customFormat="false" ht="14.9" hidden="false" customHeight="false" outlineLevel="0" collapsed="false">
      <c r="A31" s="9" t="n">
        <v>2019</v>
      </c>
      <c r="B31" s="103" t="n">
        <f aca="false">J4-S4</f>
        <v>-1519929</v>
      </c>
      <c r="C31" s="17"/>
      <c r="D31" s="23" t="n">
        <f aca="false">SUM(D5:D24)/D4*100</f>
        <v>100</v>
      </c>
      <c r="E31" s="23"/>
      <c r="F31" s="23" t="n">
        <f aca="false">SUM(F5:F27)/F4*100</f>
        <v>95.0977356716665</v>
      </c>
      <c r="G31" s="24"/>
      <c r="H31" s="23" t="n">
        <f aca="false">SUM(H5:H25)/H4*100</f>
        <v>94.8247137292572</v>
      </c>
      <c r="I31" s="24"/>
      <c r="J31" s="23" t="n">
        <f aca="false">SUM(J5:J27)/J4*100</f>
        <v>94.7030800392938</v>
      </c>
      <c r="L31" s="28"/>
      <c r="M31" s="55" t="n">
        <f aca="false">SUM(M5:M30)/M4*100</f>
        <v>95.3984132314793</v>
      </c>
      <c r="N31" s="24"/>
      <c r="O31" s="55" t="n">
        <f aca="false">SUM(O5:O30)/O4*100</f>
        <v>95.4699849055375</v>
      </c>
      <c r="P31" s="24"/>
      <c r="Q31" s="55" t="n">
        <f aca="false">SUM(Q5:Q30)/Q4*100</f>
        <v>94.6234312877007</v>
      </c>
      <c r="R31" s="17"/>
      <c r="S31" s="55" t="n">
        <f aca="false">SUM(S5:S30)/S4*100</f>
        <v>94.3977105102016</v>
      </c>
    </row>
    <row r="32" customFormat="false" ht="13.8" hidden="false" customHeight="false" outlineLevel="0" collapsed="false">
      <c r="A32" s="9"/>
      <c r="B32" s="103"/>
      <c r="C32" s="17"/>
      <c r="D32" s="23"/>
      <c r="E32" s="23"/>
      <c r="F32" s="23"/>
      <c r="G32" s="24"/>
      <c r="H32" s="23"/>
      <c r="I32" s="24"/>
      <c r="J32" s="23"/>
      <c r="L32" s="28"/>
      <c r="M32" s="55"/>
      <c r="N32" s="24"/>
      <c r="O32" s="55"/>
      <c r="P32" s="24"/>
      <c r="Q32" s="55"/>
      <c r="R32" s="17"/>
      <c r="S32" s="55"/>
    </row>
    <row r="33" customFormat="false" ht="13.8" hidden="false" customHeight="false" outlineLevel="0" collapsed="false">
      <c r="B33" s="0" t="s">
        <v>167</v>
      </c>
      <c r="L33" s="0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L34" s="0"/>
    </row>
    <row r="35" customFormat="false" ht="14.9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L35" s="0"/>
    </row>
    <row r="36" customFormat="false" ht="28.35" hidden="false" customHeight="false" outlineLevel="0" collapsed="false">
      <c r="A36" s="104" t="n">
        <v>100</v>
      </c>
      <c r="B36" s="105" t="s">
        <v>168</v>
      </c>
      <c r="C36" s="0" t="n">
        <v>0</v>
      </c>
      <c r="D36" s="0" t="n">
        <v>0</v>
      </c>
      <c r="E36" s="0" t="n">
        <v>100</v>
      </c>
      <c r="F36" s="0" t="n">
        <v>2592</v>
      </c>
      <c r="G36" s="0" t="n">
        <v>100</v>
      </c>
      <c r="H36" s="0" t="n">
        <v>831</v>
      </c>
      <c r="I36" s="0" t="n">
        <v>100</v>
      </c>
      <c r="J36" s="0" t="n">
        <v>1602</v>
      </c>
      <c r="L36" s="0"/>
    </row>
    <row r="37" customFormat="false" ht="13.8" hidden="false" customHeight="false" outlineLevel="0" collapsed="false">
      <c r="B37" s="0"/>
      <c r="L37" s="0"/>
    </row>
    <row r="38" customFormat="false" ht="13.8" hidden="false" customHeight="false" outlineLevel="0" collapsed="false">
      <c r="B38" s="0"/>
      <c r="L38" s="0"/>
    </row>
    <row r="39" customFormat="false" ht="28.35" hidden="false" customHeight="false" outlineLevel="0" collapsed="false">
      <c r="A39" s="104" t="n">
        <v>100</v>
      </c>
      <c r="B39" s="105" t="s">
        <v>168</v>
      </c>
      <c r="C39" s="0" t="n">
        <v>100</v>
      </c>
      <c r="D39" s="0" t="n">
        <v>2014</v>
      </c>
      <c r="E39" s="0" t="n">
        <v>100</v>
      </c>
      <c r="F39" s="0" t="n">
        <v>450</v>
      </c>
      <c r="G39" s="0" t="n">
        <v>100</v>
      </c>
      <c r="H39" s="0" t="n">
        <v>426</v>
      </c>
      <c r="I39" s="0" t="n">
        <v>100</v>
      </c>
      <c r="J39" s="0" t="n">
        <v>106</v>
      </c>
      <c r="L39" s="0"/>
    </row>
    <row r="40" customFormat="false" ht="13.8" hidden="false" customHeight="false" outlineLevel="0" collapsed="false">
      <c r="B40" s="0" t="s">
        <v>167</v>
      </c>
      <c r="L40" s="0"/>
    </row>
    <row r="41" customFormat="false" ht="13.8" hidden="false" customHeight="false" outlineLevel="0" collapsed="false">
      <c r="A41" s="104"/>
      <c r="B41" s="104" t="s">
        <v>40</v>
      </c>
      <c r="C41" s="30" t="s">
        <v>91</v>
      </c>
      <c r="D41" s="30"/>
      <c r="E41" s="31" t="n">
        <v>2021</v>
      </c>
      <c r="F41" s="31"/>
      <c r="G41" s="31" t="n">
        <v>2020</v>
      </c>
      <c r="H41" s="31"/>
      <c r="I41" s="31" t="n">
        <v>2019</v>
      </c>
      <c r="J41" s="31"/>
      <c r="L41" s="0"/>
    </row>
    <row r="42" customFormat="false" ht="28.35" hidden="false" customHeight="false" outlineLevel="0" collapsed="false">
      <c r="A42" s="104"/>
      <c r="B42" s="105" t="s">
        <v>168</v>
      </c>
      <c r="C42" s="106" t="n">
        <f aca="false">(D36-D39)*4</f>
        <v>-8056</v>
      </c>
      <c r="D42" s="106"/>
      <c r="E42" s="106" t="n">
        <f aca="false">F36-F39</f>
        <v>2142</v>
      </c>
      <c r="F42" s="106"/>
      <c r="G42" s="106" t="n">
        <f aca="false">H36-H39</f>
        <v>405</v>
      </c>
      <c r="H42" s="106"/>
      <c r="I42" s="106" t="n">
        <f aca="false">J36-J39</f>
        <v>1496</v>
      </c>
      <c r="J42" s="106"/>
      <c r="L42" s="0"/>
    </row>
    <row r="43" customFormat="false" ht="13.8" hidden="false" customHeight="false" outlineLevel="0" collapsed="false">
      <c r="B43" s="0"/>
      <c r="L43" s="0"/>
    </row>
    <row r="44" customFormat="false" ht="13.8" hidden="false" customHeight="false" outlineLevel="0" collapsed="false">
      <c r="B44" s="0"/>
      <c r="L44" s="0"/>
    </row>
    <row r="45" customFormat="false" ht="13.8" hidden="false" customHeight="false" outlineLevel="0" collapsed="false">
      <c r="B45" s="0"/>
      <c r="L45" s="0"/>
    </row>
    <row r="54" customFormat="false" ht="13.8" hidden="false" customHeight="false" outlineLevel="0" collapsed="false">
      <c r="A54" s="17"/>
      <c r="B54" s="107"/>
    </row>
    <row r="55" customFormat="false" ht="13.8" hidden="false" customHeight="false" outlineLevel="0" collapsed="false">
      <c r="A55" s="17"/>
      <c r="B55" s="107"/>
    </row>
    <row r="56" customFormat="false" ht="13.8" hidden="false" customHeight="false" outlineLevel="0" collapsed="false">
      <c r="A56" s="17"/>
      <c r="B56" s="107"/>
    </row>
    <row r="57" customFormat="false" ht="13.8" hidden="false" customHeight="false" outlineLevel="0" collapsed="false">
      <c r="A57" s="17"/>
      <c r="B57" s="107"/>
    </row>
    <row r="58" customFormat="false" ht="13.8" hidden="false" customHeight="false" outlineLevel="0" collapsed="false">
      <c r="A58" s="17"/>
      <c r="B58" s="107"/>
    </row>
    <row r="59" customFormat="false" ht="13.8" hidden="false" customHeight="false" outlineLevel="0" collapsed="false">
      <c r="A59" s="17"/>
      <c r="B59" s="107"/>
    </row>
    <row r="60" customFormat="false" ht="13.8" hidden="false" customHeight="false" outlineLevel="0" collapsed="false">
      <c r="A60" s="17"/>
      <c r="B60" s="107"/>
    </row>
    <row r="61" customFormat="false" ht="13.8" hidden="false" customHeight="false" outlineLevel="0" collapsed="false">
      <c r="A61" s="17"/>
      <c r="B61" s="107"/>
    </row>
    <row r="62" customFormat="false" ht="13.8" hidden="false" customHeight="false" outlineLevel="0" collapsed="false">
      <c r="A62" s="17"/>
      <c r="B62" s="107"/>
    </row>
    <row r="63" customFormat="false" ht="13.8" hidden="false" customHeight="false" outlineLevel="0" collapsed="false">
      <c r="A63" s="17"/>
      <c r="B63" s="107"/>
    </row>
    <row r="64" customFormat="false" ht="13.8" hidden="false" customHeight="false" outlineLevel="0" collapsed="false">
      <c r="A64" s="17"/>
      <c r="B64" s="107"/>
    </row>
    <row r="65" customFormat="false" ht="13.8" hidden="false" customHeight="false" outlineLevel="0" collapsed="false">
      <c r="A65" s="17"/>
      <c r="B65" s="107"/>
    </row>
    <row r="66" customFormat="false" ht="13.8" hidden="false" customHeight="false" outlineLevel="0" collapsed="false">
      <c r="A66" s="17"/>
      <c r="B66" s="107"/>
    </row>
    <row r="67" customFormat="false" ht="13.8" hidden="false" customHeight="false" outlineLevel="0" collapsed="false">
      <c r="A67" s="17"/>
      <c r="B67" s="107"/>
    </row>
    <row r="68" customFormat="false" ht="13.8" hidden="false" customHeight="false" outlineLevel="0" collapsed="false">
      <c r="A68" s="17"/>
      <c r="B68" s="107"/>
    </row>
    <row r="69" customFormat="false" ht="13.8" hidden="false" customHeight="false" outlineLevel="0" collapsed="false">
      <c r="A69" s="17"/>
      <c r="B69" s="107"/>
    </row>
    <row r="70" customFormat="false" ht="13.8" hidden="false" customHeight="false" outlineLevel="0" collapsed="false">
      <c r="A70" s="17"/>
      <c r="B70" s="107"/>
    </row>
    <row r="71" customFormat="false" ht="13.8" hidden="false" customHeight="false" outlineLevel="0" collapsed="false">
      <c r="A71" s="17"/>
      <c r="B71" s="107"/>
    </row>
    <row r="72" customFormat="false" ht="13.8" hidden="false" customHeight="false" outlineLevel="0" collapsed="false">
      <c r="A72" s="17"/>
      <c r="B72" s="107"/>
    </row>
    <row r="73" customFormat="false" ht="13.8" hidden="false" customHeight="false" outlineLevel="0" collapsed="false">
      <c r="A73" s="17"/>
      <c r="B73" s="107"/>
    </row>
    <row r="74" customFormat="false" ht="13.8" hidden="false" customHeight="false" outlineLevel="0" collapsed="false">
      <c r="A74" s="17"/>
      <c r="B74" s="107"/>
    </row>
    <row r="75" customFormat="false" ht="13.8" hidden="false" customHeight="false" outlineLevel="0" collapsed="false">
      <c r="A75" s="17"/>
      <c r="B75" s="107"/>
    </row>
    <row r="76" customFormat="false" ht="13.8" hidden="false" customHeight="false" outlineLevel="0" collapsed="false">
      <c r="A76" s="17"/>
      <c r="B76" s="107"/>
    </row>
    <row r="77" customFormat="false" ht="13.8" hidden="false" customHeight="false" outlineLevel="0" collapsed="false">
      <c r="A77" s="17"/>
      <c r="B77" s="107"/>
    </row>
  </sheetData>
  <mergeCells count="28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34:B34"/>
    <mergeCell ref="C34:D34"/>
    <mergeCell ref="E34:F34"/>
    <mergeCell ref="G34:H34"/>
    <mergeCell ref="I34:J34"/>
    <mergeCell ref="C41:D41"/>
    <mergeCell ref="E41:F41"/>
    <mergeCell ref="G41:H41"/>
    <mergeCell ref="I41:J41"/>
    <mergeCell ref="C42:D42"/>
    <mergeCell ref="E42:F42"/>
    <mergeCell ref="G42:H42"/>
    <mergeCell ref="I42:J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8" t="s">
        <v>170</v>
      </c>
      <c r="D1" s="108" t="n">
        <v>0</v>
      </c>
      <c r="E1" s="108" t="n">
        <v>1</v>
      </c>
      <c r="F1" s="108" t="n">
        <v>2</v>
      </c>
      <c r="G1" s="108" t="n">
        <v>3</v>
      </c>
      <c r="H1" s="108" t="n">
        <v>4</v>
      </c>
      <c r="I1" s="108" t="n">
        <v>5</v>
      </c>
      <c r="J1" s="108" t="n">
        <v>6</v>
      </c>
      <c r="K1" s="108" t="n">
        <v>7</v>
      </c>
      <c r="L1" s="108" t="n">
        <v>8</v>
      </c>
      <c r="M1" s="108" t="n">
        <v>9</v>
      </c>
      <c r="N1" s="0" t="s">
        <v>171</v>
      </c>
      <c r="P1" s="108" t="s">
        <v>170</v>
      </c>
      <c r="Q1" s="108" t="n">
        <v>0</v>
      </c>
      <c r="R1" s="108" t="n">
        <v>1</v>
      </c>
      <c r="S1" s="108" t="n">
        <v>2</v>
      </c>
      <c r="T1" s="108" t="n">
        <v>3</v>
      </c>
      <c r="U1" s="108" t="n">
        <v>4</v>
      </c>
      <c r="V1" s="108" t="n">
        <v>5</v>
      </c>
      <c r="W1" s="108" t="n">
        <v>6</v>
      </c>
      <c r="X1" s="108" t="n">
        <v>7</v>
      </c>
      <c r="Y1" s="108" t="n">
        <v>8</v>
      </c>
      <c r="Z1" s="108" t="n">
        <v>9</v>
      </c>
    </row>
    <row r="2" customFormat="false" ht="13.8" hidden="false" customHeight="false" outlineLevel="0" collapsed="false">
      <c r="C2" s="108" t="s">
        <v>172</v>
      </c>
      <c r="D2" s="108" t="s">
        <v>172</v>
      </c>
      <c r="E2" s="108" t="s">
        <v>172</v>
      </c>
      <c r="F2" s="108" t="s">
        <v>172</v>
      </c>
      <c r="G2" s="108" t="s">
        <v>172</v>
      </c>
      <c r="H2" s="108" t="s">
        <v>172</v>
      </c>
      <c r="I2" s="108" t="s">
        <v>172</v>
      </c>
      <c r="J2" s="108" t="s">
        <v>172</v>
      </c>
      <c r="K2" s="108" t="s">
        <v>172</v>
      </c>
      <c r="L2" s="108" t="s">
        <v>172</v>
      </c>
      <c r="M2" s="108" t="s">
        <v>172</v>
      </c>
      <c r="P2" s="108" t="s">
        <v>172</v>
      </c>
      <c r="Q2" s="108" t="s">
        <v>172</v>
      </c>
      <c r="R2" s="108" t="s">
        <v>172</v>
      </c>
      <c r="S2" s="108" t="s">
        <v>172</v>
      </c>
      <c r="T2" s="108" t="s">
        <v>172</v>
      </c>
      <c r="U2" s="108" t="s">
        <v>172</v>
      </c>
      <c r="V2" s="108" t="s">
        <v>172</v>
      </c>
      <c r="W2" s="108" t="s">
        <v>172</v>
      </c>
      <c r="X2" s="108" t="s">
        <v>172</v>
      </c>
      <c r="Y2" s="108" t="s">
        <v>172</v>
      </c>
      <c r="Z2" s="108" t="s">
        <v>172</v>
      </c>
    </row>
    <row r="3" customFormat="false" ht="13.8" hidden="false" customHeight="false" outlineLevel="0" collapsed="false">
      <c r="B3" s="17" t="s">
        <v>170</v>
      </c>
      <c r="C3" s="18" t="n">
        <v>7198301793</v>
      </c>
      <c r="D3" s="18" t="n">
        <v>411010254</v>
      </c>
      <c r="E3" s="18" t="n">
        <v>245075701</v>
      </c>
      <c r="F3" s="18" t="n">
        <v>371630130</v>
      </c>
      <c r="G3" s="18" t="n">
        <v>146741178</v>
      </c>
      <c r="H3" s="18" t="n">
        <v>14147814</v>
      </c>
      <c r="I3" s="18" t="n">
        <v>1746517167</v>
      </c>
      <c r="J3" s="18" t="n">
        <v>956686607</v>
      </c>
      <c r="K3" s="18" t="n">
        <v>2374059142</v>
      </c>
      <c r="L3" s="18" t="n">
        <v>925531940</v>
      </c>
      <c r="M3" s="18" t="n">
        <v>6901860</v>
      </c>
      <c r="O3" s="17" t="s">
        <v>170</v>
      </c>
      <c r="P3" s="18" t="n">
        <v>9445774462</v>
      </c>
      <c r="Q3" s="18" t="n">
        <v>751075011</v>
      </c>
      <c r="R3" s="18" t="n">
        <v>93165666</v>
      </c>
      <c r="S3" s="18" t="n">
        <v>272924983</v>
      </c>
      <c r="T3" s="18" t="n">
        <v>968712728</v>
      </c>
      <c r="U3" s="18" t="n">
        <v>50764292</v>
      </c>
      <c r="V3" s="18" t="n">
        <v>1119191125</v>
      </c>
      <c r="W3" s="18" t="n">
        <v>3517087107</v>
      </c>
      <c r="X3" s="18" t="n">
        <v>2048347478</v>
      </c>
      <c r="Y3" s="18" t="n">
        <v>616084284</v>
      </c>
      <c r="Z3" s="18" t="n">
        <v>8421789</v>
      </c>
    </row>
    <row r="4" customFormat="false" ht="13.8" hidden="false" customHeight="false" outlineLevel="0" collapsed="false">
      <c r="A4" s="0" t="n">
        <f aca="false">C4/C3*100</f>
        <v>48.651492347898</v>
      </c>
      <c r="B4" s="17" t="s">
        <v>9</v>
      </c>
      <c r="C4" s="18" t="n">
        <v>3502081246</v>
      </c>
      <c r="D4" s="18" t="n">
        <v>15635488</v>
      </c>
      <c r="E4" s="18" t="n">
        <v>18463874</v>
      </c>
      <c r="F4" s="18" t="n">
        <v>11228459</v>
      </c>
      <c r="G4" s="18" t="n">
        <v>1033142</v>
      </c>
      <c r="H4" s="18" t="n">
        <v>21558</v>
      </c>
      <c r="I4" s="18" t="n">
        <v>1482830239</v>
      </c>
      <c r="J4" s="18" t="n">
        <v>62337611</v>
      </c>
      <c r="K4" s="18" t="n">
        <v>1480074812</v>
      </c>
      <c r="L4" s="18" t="n">
        <v>430280743</v>
      </c>
      <c r="M4" s="18" t="n">
        <v>175319</v>
      </c>
      <c r="N4" s="0" t="n">
        <f aca="false">P4/P3*100</f>
        <v>11.4868474720099</v>
      </c>
      <c r="O4" s="17" t="s">
        <v>26</v>
      </c>
      <c r="P4" s="18" t="n">
        <v>1085021705</v>
      </c>
      <c r="Q4" s="18" t="n">
        <v>6657106</v>
      </c>
      <c r="R4" s="18" t="n">
        <v>2420032</v>
      </c>
      <c r="S4" s="18" t="n">
        <v>185866</v>
      </c>
      <c r="T4" s="18" t="n">
        <v>101464</v>
      </c>
      <c r="U4" s="18" t="n">
        <v>2106</v>
      </c>
      <c r="V4" s="18" t="n">
        <v>136765785</v>
      </c>
      <c r="W4" s="18" t="n">
        <v>900694818</v>
      </c>
      <c r="X4" s="18" t="n">
        <v>29560291</v>
      </c>
      <c r="Y4" s="18" t="n">
        <v>8627322</v>
      </c>
      <c r="Z4" s="18" t="n">
        <v>6913</v>
      </c>
    </row>
    <row r="5" customFormat="false" ht="13.8" hidden="false" customHeight="false" outlineLevel="0" collapsed="false">
      <c r="A5" s="0" t="n">
        <f aca="false">C5/C3*100</f>
        <v>4.88287788019393</v>
      </c>
      <c r="B5" s="17" t="s">
        <v>18</v>
      </c>
      <c r="C5" s="18" t="n">
        <v>351484286</v>
      </c>
      <c r="D5" s="18" t="n">
        <v>19954607</v>
      </c>
      <c r="E5" s="18" t="n">
        <v>28236578</v>
      </c>
      <c r="F5" s="18" t="n">
        <v>174250029</v>
      </c>
      <c r="G5" s="18" t="n">
        <v>6701472</v>
      </c>
      <c r="H5" s="18" t="n">
        <v>59592</v>
      </c>
      <c r="I5" s="18" t="n">
        <v>24924181</v>
      </c>
      <c r="J5" s="18" t="n">
        <v>45556843</v>
      </c>
      <c r="K5" s="18" t="n">
        <v>25266292</v>
      </c>
      <c r="L5" s="18" t="n">
        <v>24655111</v>
      </c>
      <c r="M5" s="18" t="n">
        <v>1879580</v>
      </c>
      <c r="N5" s="0" t="n">
        <f aca="false">P5/P3*100</f>
        <v>11.3916413770922</v>
      </c>
      <c r="O5" s="17" t="s">
        <v>9</v>
      </c>
      <c r="P5" s="18" t="n">
        <v>1076028752</v>
      </c>
      <c r="Q5" s="18" t="n">
        <v>59016622</v>
      </c>
      <c r="R5" s="18" t="n">
        <v>4963825</v>
      </c>
      <c r="S5" s="18" t="n">
        <v>13465033</v>
      </c>
      <c r="T5" s="18" t="n">
        <v>5107020</v>
      </c>
      <c r="U5" s="18" t="n">
        <v>312415</v>
      </c>
      <c r="V5" s="18" t="n">
        <v>198412285</v>
      </c>
      <c r="W5" s="18" t="n">
        <v>230568726</v>
      </c>
      <c r="X5" s="18" t="n">
        <v>496548206</v>
      </c>
      <c r="Y5" s="18" t="n">
        <v>67439189</v>
      </c>
      <c r="Z5" s="18" t="n">
        <v>195432</v>
      </c>
    </row>
    <row r="6" customFormat="false" ht="13.8" hidden="false" customHeight="false" outlineLevel="0" collapsed="false">
      <c r="A6" s="0" t="n">
        <f aca="false">C6/C3*100</f>
        <v>4.69727143600466</v>
      </c>
      <c r="B6" s="17" t="s">
        <v>7</v>
      </c>
      <c r="C6" s="18" t="n">
        <v>338123774</v>
      </c>
      <c r="D6" s="18" t="n">
        <v>59784678</v>
      </c>
      <c r="E6" s="18" t="n">
        <v>20512387</v>
      </c>
      <c r="F6" s="18" t="n">
        <v>4250210</v>
      </c>
      <c r="G6" s="18" t="n">
        <v>72317905</v>
      </c>
      <c r="H6" s="18" t="n">
        <v>8340374</v>
      </c>
      <c r="I6" s="18" t="n">
        <v>47909206</v>
      </c>
      <c r="J6" s="18" t="n">
        <v>82554734</v>
      </c>
      <c r="K6" s="18" t="n">
        <v>24262205</v>
      </c>
      <c r="L6" s="18" t="n">
        <v>18001174</v>
      </c>
      <c r="M6" s="18" t="n">
        <v>190901</v>
      </c>
      <c r="N6" s="0" t="n">
        <f aca="false">P6/P3*100</f>
        <v>8.10290671325157</v>
      </c>
      <c r="O6" s="17" t="s">
        <v>15</v>
      </c>
      <c r="P6" s="18" t="n">
        <v>765382293</v>
      </c>
      <c r="Q6" s="18" t="n">
        <v>33362776</v>
      </c>
      <c r="R6" s="18" t="n">
        <v>2109173</v>
      </c>
      <c r="S6" s="18" t="n">
        <v>5731385</v>
      </c>
      <c r="T6" s="18" t="n">
        <v>530903952</v>
      </c>
      <c r="U6" s="18" t="n">
        <v>1455525</v>
      </c>
      <c r="V6" s="18" t="n">
        <v>28195425</v>
      </c>
      <c r="W6" s="18" t="n">
        <v>139478659</v>
      </c>
      <c r="X6" s="18" t="n">
        <v>10346397</v>
      </c>
      <c r="Y6" s="18" t="n">
        <v>13729547</v>
      </c>
      <c r="Z6" s="18" t="n">
        <v>69454</v>
      </c>
    </row>
    <row r="7" customFormat="false" ht="13.8" hidden="false" customHeight="false" outlineLevel="0" collapsed="false">
      <c r="A7" s="0" t="n">
        <f aca="false">C7/C3*100</f>
        <v>3.89250263544764</v>
      </c>
      <c r="B7" s="17" t="s">
        <v>8</v>
      </c>
      <c r="C7" s="18" t="n">
        <v>280194087</v>
      </c>
      <c r="D7" s="18" t="n">
        <v>56788971</v>
      </c>
      <c r="E7" s="18" t="n">
        <v>17694009</v>
      </c>
      <c r="F7" s="18" t="n">
        <v>5479266</v>
      </c>
      <c r="G7" s="18" t="n">
        <v>31624883</v>
      </c>
      <c r="H7" s="18" t="n">
        <v>236299</v>
      </c>
      <c r="I7" s="18" t="n">
        <v>39229895</v>
      </c>
      <c r="J7" s="18" t="n">
        <v>101891421</v>
      </c>
      <c r="K7" s="18" t="n">
        <v>13968990</v>
      </c>
      <c r="L7" s="18" t="n">
        <v>13263643</v>
      </c>
      <c r="M7" s="18" t="n">
        <v>16711</v>
      </c>
      <c r="N7" s="0" t="n">
        <f aca="false">P7/P3*100</f>
        <v>7.18559314252659</v>
      </c>
      <c r="O7" s="17" t="s">
        <v>8</v>
      </c>
      <c r="P7" s="18" t="n">
        <v>678734922</v>
      </c>
      <c r="Q7" s="18" t="n">
        <v>151351536</v>
      </c>
      <c r="R7" s="18" t="n">
        <v>38291411</v>
      </c>
      <c r="S7" s="18" t="n">
        <v>36784255</v>
      </c>
      <c r="T7" s="18" t="n">
        <v>112069366</v>
      </c>
      <c r="U7" s="18" t="n">
        <v>20043352</v>
      </c>
      <c r="V7" s="18" t="n">
        <v>52435115</v>
      </c>
      <c r="W7" s="18" t="n">
        <v>134545328</v>
      </c>
      <c r="X7" s="18" t="n">
        <v>93670948</v>
      </c>
      <c r="Y7" s="18" t="n">
        <v>38930106</v>
      </c>
      <c r="Z7" s="18" t="n">
        <v>613505</v>
      </c>
    </row>
    <row r="8" customFormat="false" ht="13.8" hidden="false" customHeight="false" outlineLevel="0" collapsed="false">
      <c r="A8" s="0" t="n">
        <f aca="false">C8/C3*100</f>
        <v>3.31038967040431</v>
      </c>
      <c r="B8" s="17" t="s">
        <v>38</v>
      </c>
      <c r="C8" s="18" t="n">
        <v>238291839</v>
      </c>
      <c r="D8" s="18" t="n">
        <v>1488029</v>
      </c>
      <c r="E8" s="18" t="n">
        <v>20987007</v>
      </c>
      <c r="F8" s="18" t="n">
        <v>60070</v>
      </c>
      <c r="G8" s="18" t="n">
        <v>20442</v>
      </c>
      <c r="H8" s="109" t="s">
        <v>173</v>
      </c>
      <c r="I8" s="18" t="n">
        <v>63412</v>
      </c>
      <c r="J8" s="18" t="n">
        <v>8881252</v>
      </c>
      <c r="K8" s="18" t="n">
        <v>193104855</v>
      </c>
      <c r="L8" s="18" t="n">
        <v>13565277</v>
      </c>
      <c r="M8" s="18" t="n">
        <v>121495</v>
      </c>
      <c r="N8" s="0" t="n">
        <f aca="false">P8/P3*100</f>
        <v>5.77258897291677</v>
      </c>
      <c r="O8" s="17" t="s">
        <v>76</v>
      </c>
      <c r="P8" s="18" t="n">
        <v>545265735</v>
      </c>
      <c r="Q8" s="18" t="n">
        <v>3401604</v>
      </c>
      <c r="R8" s="18" t="n">
        <v>82304</v>
      </c>
      <c r="S8" s="18" t="n">
        <v>6542605</v>
      </c>
      <c r="T8" s="18" t="n">
        <v>13743</v>
      </c>
      <c r="U8" s="18" t="n">
        <v>129958</v>
      </c>
      <c r="V8" s="18" t="n">
        <v>35221020</v>
      </c>
      <c r="W8" s="18" t="n">
        <v>110053752</v>
      </c>
      <c r="X8" s="18" t="n">
        <v>299955403</v>
      </c>
      <c r="Y8" s="18" t="n">
        <v>86899833</v>
      </c>
      <c r="Z8" s="18" t="n">
        <v>2965513</v>
      </c>
    </row>
    <row r="9" customFormat="false" ht="13.8" hidden="false" customHeight="false" outlineLevel="0" collapsed="false">
      <c r="A9" s="0" t="n">
        <f aca="false">C9/C3*100</f>
        <v>2.71386984899648</v>
      </c>
      <c r="B9" s="17" t="s">
        <v>14</v>
      </c>
      <c r="C9" s="18" t="n">
        <v>195352542</v>
      </c>
      <c r="D9" s="18" t="n">
        <v>23615308</v>
      </c>
      <c r="E9" s="18" t="n">
        <v>293674</v>
      </c>
      <c r="F9" s="18" t="n">
        <v>4188194</v>
      </c>
      <c r="G9" s="18" t="n">
        <v>1928</v>
      </c>
      <c r="H9" s="109" t="s">
        <v>173</v>
      </c>
      <c r="I9" s="18" t="n">
        <v>2548409</v>
      </c>
      <c r="J9" s="18" t="n">
        <v>79579718</v>
      </c>
      <c r="K9" s="18" t="n">
        <v>41087959</v>
      </c>
      <c r="L9" s="18" t="n">
        <v>43984003</v>
      </c>
      <c r="M9" s="18" t="n">
        <v>53348</v>
      </c>
      <c r="N9" s="0" t="n">
        <f aca="false">P9/P3*100</f>
        <v>5.58981790348828</v>
      </c>
      <c r="O9" s="17" t="s">
        <v>14</v>
      </c>
      <c r="P9" s="18" t="n">
        <v>528001592</v>
      </c>
      <c r="Q9" s="18" t="n">
        <v>34948059</v>
      </c>
      <c r="R9" s="18" t="n">
        <v>2017687</v>
      </c>
      <c r="S9" s="18" t="n">
        <v>2759964</v>
      </c>
      <c r="T9" s="18" t="n">
        <v>10752222</v>
      </c>
      <c r="U9" s="18" t="n">
        <v>1405917</v>
      </c>
      <c r="V9" s="18" t="n">
        <v>62155201</v>
      </c>
      <c r="W9" s="18" t="n">
        <v>250880560</v>
      </c>
      <c r="X9" s="18" t="n">
        <v>124465089</v>
      </c>
      <c r="Y9" s="18" t="n">
        <v>38278544</v>
      </c>
      <c r="Z9" s="18" t="n">
        <v>338348</v>
      </c>
    </row>
    <row r="10" customFormat="false" ht="13.8" hidden="false" customHeight="false" outlineLevel="0" collapsed="false">
      <c r="A10" s="0" t="n">
        <f aca="false">C10/C3*100</f>
        <v>2.70531096917014</v>
      </c>
      <c r="B10" s="17" t="s">
        <v>15</v>
      </c>
      <c r="C10" s="18" t="n">
        <v>194736448</v>
      </c>
      <c r="D10" s="18" t="n">
        <v>10605542</v>
      </c>
      <c r="E10" s="18" t="n">
        <v>40886432</v>
      </c>
      <c r="F10" s="18" t="n">
        <v>23705831</v>
      </c>
      <c r="G10" s="18" t="n">
        <v>8848952</v>
      </c>
      <c r="H10" s="109" t="s">
        <v>173</v>
      </c>
      <c r="I10" s="18" t="n">
        <v>5039452</v>
      </c>
      <c r="J10" s="18" t="n">
        <v>62439079</v>
      </c>
      <c r="K10" s="18" t="n">
        <v>4953744</v>
      </c>
      <c r="L10" s="18" t="n">
        <v>38247288</v>
      </c>
      <c r="M10" s="18" t="n">
        <v>10128</v>
      </c>
      <c r="N10" s="0" t="n">
        <f aca="false">P10/P3*100</f>
        <v>4.79424935267949</v>
      </c>
      <c r="O10" s="17" t="s">
        <v>19</v>
      </c>
      <c r="P10" s="18" t="n">
        <v>452853981</v>
      </c>
      <c r="Q10" s="18" t="n">
        <v>26417907</v>
      </c>
      <c r="R10" s="18" t="n">
        <v>402755</v>
      </c>
      <c r="S10" s="18" t="n">
        <v>8517287</v>
      </c>
      <c r="T10" s="18" t="n">
        <v>13025613</v>
      </c>
      <c r="U10" s="18" t="n">
        <v>73041</v>
      </c>
      <c r="V10" s="18" t="n">
        <v>42975847</v>
      </c>
      <c r="W10" s="18" t="n">
        <v>168795524</v>
      </c>
      <c r="X10" s="18" t="n">
        <v>100478078</v>
      </c>
      <c r="Y10" s="18" t="n">
        <v>91879710</v>
      </c>
      <c r="Z10" s="18" t="n">
        <v>288220</v>
      </c>
    </row>
    <row r="11" customFormat="false" ht="13.8" hidden="false" customHeight="false" outlineLevel="0" collapsed="false">
      <c r="A11" s="0" t="n">
        <f aca="false">C11/C3*100</f>
        <v>2.53568875338761</v>
      </c>
      <c r="B11" s="17" t="s">
        <v>28</v>
      </c>
      <c r="C11" s="18" t="n">
        <v>182526529</v>
      </c>
      <c r="D11" s="18" t="n">
        <v>4028964</v>
      </c>
      <c r="E11" s="18" t="n">
        <v>1133181</v>
      </c>
      <c r="F11" s="18" t="n">
        <v>104818</v>
      </c>
      <c r="G11" s="18" t="n">
        <v>14676751</v>
      </c>
      <c r="H11" s="18" t="n">
        <v>609</v>
      </c>
      <c r="I11" s="18" t="n">
        <v>319458</v>
      </c>
      <c r="J11" s="18" t="n">
        <v>7878438</v>
      </c>
      <c r="K11" s="18" t="n">
        <v>122691541</v>
      </c>
      <c r="L11" s="18" t="n">
        <v>31690789</v>
      </c>
      <c r="M11" s="18" t="n">
        <v>1980</v>
      </c>
      <c r="N11" s="0" t="n">
        <f aca="false">P11/P3*100</f>
        <v>3.84525240848377</v>
      </c>
      <c r="O11" s="17" t="s">
        <v>18</v>
      </c>
      <c r="P11" s="18" t="n">
        <v>363213870</v>
      </c>
      <c r="Q11" s="18" t="n">
        <v>20852204</v>
      </c>
      <c r="R11" s="18" t="n">
        <v>10146754</v>
      </c>
      <c r="S11" s="18" t="n">
        <v>39276613</v>
      </c>
      <c r="T11" s="18" t="n">
        <v>107857662</v>
      </c>
      <c r="U11" s="18" t="n">
        <v>14644676</v>
      </c>
      <c r="V11" s="18" t="n">
        <v>27412189</v>
      </c>
      <c r="W11" s="18" t="n">
        <v>92043993</v>
      </c>
      <c r="X11" s="18" t="n">
        <v>22250626</v>
      </c>
      <c r="Y11" s="18" t="n">
        <v>28505317</v>
      </c>
      <c r="Z11" s="18" t="n">
        <v>223836</v>
      </c>
    </row>
    <row r="12" customFormat="false" ht="13.8" hidden="false" customHeight="false" outlineLevel="0" collapsed="false">
      <c r="A12" s="0" t="n">
        <f aca="false">C12/C3*100</f>
        <v>2.39251945740142</v>
      </c>
      <c r="B12" s="17" t="s">
        <v>17</v>
      </c>
      <c r="C12" s="18" t="n">
        <v>172220771</v>
      </c>
      <c r="D12" s="18" t="n">
        <v>19428933</v>
      </c>
      <c r="E12" s="18" t="n">
        <v>188691</v>
      </c>
      <c r="F12" s="18" t="n">
        <v>2042737</v>
      </c>
      <c r="G12" s="18" t="n">
        <v>597692</v>
      </c>
      <c r="H12" s="109" t="s">
        <v>173</v>
      </c>
      <c r="I12" s="18" t="n">
        <v>3523487</v>
      </c>
      <c r="J12" s="18" t="n">
        <v>37175758</v>
      </c>
      <c r="K12" s="18" t="n">
        <v>86053309</v>
      </c>
      <c r="L12" s="18" t="n">
        <v>23206646</v>
      </c>
      <c r="M12" s="18" t="n">
        <v>3517</v>
      </c>
      <c r="N12" s="0" t="n">
        <f aca="false">P12/P3*100</f>
        <v>3.27249630237889</v>
      </c>
      <c r="O12" s="17" t="s">
        <v>25</v>
      </c>
      <c r="P12" s="18" t="n">
        <v>309112620</v>
      </c>
      <c r="Q12" s="18" t="n">
        <v>9264314</v>
      </c>
      <c r="R12" s="18" t="n">
        <v>949033</v>
      </c>
      <c r="S12" s="18" t="n">
        <v>1097455</v>
      </c>
      <c r="T12" s="18" t="n">
        <v>17224701</v>
      </c>
      <c r="U12" s="18" t="n">
        <v>24526</v>
      </c>
      <c r="V12" s="18" t="n">
        <v>42329153</v>
      </c>
      <c r="W12" s="18" t="n">
        <v>157751187</v>
      </c>
      <c r="X12" s="18" t="n">
        <v>60795030</v>
      </c>
      <c r="Y12" s="18" t="n">
        <v>17170945</v>
      </c>
      <c r="Z12" s="18" t="n">
        <v>2506275</v>
      </c>
    </row>
    <row r="13" customFormat="false" ht="13.8" hidden="false" customHeight="false" outlineLevel="0" collapsed="false">
      <c r="A13" s="0" t="n">
        <f aca="false">C13/C3*100</f>
        <v>2.30829259147735</v>
      </c>
      <c r="B13" s="17" t="s">
        <v>76</v>
      </c>
      <c r="C13" s="18" t="n">
        <v>166157867</v>
      </c>
      <c r="D13" s="18" t="n">
        <v>75274</v>
      </c>
      <c r="E13" s="18" t="n">
        <v>1850436</v>
      </c>
      <c r="F13" s="18" t="n">
        <v>35338203</v>
      </c>
      <c r="G13" s="18" t="n">
        <v>30774</v>
      </c>
      <c r="H13" s="109" t="s">
        <v>173</v>
      </c>
      <c r="I13" s="18" t="n">
        <v>6850</v>
      </c>
      <c r="J13" s="18" t="n">
        <v>125973702</v>
      </c>
      <c r="K13" s="18" t="n">
        <v>1672301</v>
      </c>
      <c r="L13" s="18" t="n">
        <v>1204775</v>
      </c>
      <c r="M13" s="18" t="n">
        <v>5553</v>
      </c>
      <c r="N13" s="0" t="n">
        <f aca="false">P13/P3*100</f>
        <v>2.81073052366513</v>
      </c>
      <c r="O13" s="17" t="s">
        <v>13</v>
      </c>
      <c r="P13" s="18" t="n">
        <v>265495266</v>
      </c>
      <c r="Q13" s="18" t="n">
        <v>47845396</v>
      </c>
      <c r="R13" s="18" t="n">
        <v>3919294</v>
      </c>
      <c r="S13" s="18" t="n">
        <v>729230</v>
      </c>
      <c r="T13" s="18" t="n">
        <v>871860</v>
      </c>
      <c r="U13" s="18" t="n">
        <v>58951</v>
      </c>
      <c r="V13" s="18" t="n">
        <v>23395205</v>
      </c>
      <c r="W13" s="18" t="n">
        <v>132533261</v>
      </c>
      <c r="X13" s="18" t="n">
        <v>42816823</v>
      </c>
      <c r="Y13" s="18" t="n">
        <v>13311062</v>
      </c>
      <c r="Z13" s="18" t="n">
        <v>14184</v>
      </c>
    </row>
    <row r="14" customFormat="false" ht="13.8" hidden="false" customHeight="false" outlineLevel="0" collapsed="false">
      <c r="A14" s="0" t="n">
        <f aca="false">C14/C3*100</f>
        <v>2.23420428352135</v>
      </c>
      <c r="B14" s="17" t="s">
        <v>26</v>
      </c>
      <c r="C14" s="18" t="n">
        <v>160824767</v>
      </c>
      <c r="D14" s="18" t="n">
        <v>6037122</v>
      </c>
      <c r="E14" s="18" t="n">
        <v>9334410</v>
      </c>
      <c r="F14" s="18" t="n">
        <v>45968542</v>
      </c>
      <c r="G14" s="18" t="n">
        <v>5232474</v>
      </c>
      <c r="H14" s="18" t="n">
        <v>16</v>
      </c>
      <c r="I14" s="18" t="n">
        <v>26401983</v>
      </c>
      <c r="J14" s="18" t="n">
        <v>4049276</v>
      </c>
      <c r="K14" s="18" t="n">
        <v>10131684</v>
      </c>
      <c r="L14" s="18" t="n">
        <v>53662768</v>
      </c>
      <c r="M14" s="18" t="n">
        <v>6493</v>
      </c>
      <c r="N14" s="0" t="n">
        <f aca="false">P14/P3*100</f>
        <v>2.53787710011914</v>
      </c>
      <c r="O14" s="17" t="s">
        <v>17</v>
      </c>
      <c r="P14" s="18" t="n">
        <v>239722147</v>
      </c>
      <c r="Q14" s="18" t="n">
        <v>6570743</v>
      </c>
      <c r="R14" s="18" t="n">
        <v>3263507</v>
      </c>
      <c r="S14" s="18" t="n">
        <v>289888</v>
      </c>
      <c r="T14" s="18" t="n">
        <v>10497731</v>
      </c>
      <c r="U14" s="18" t="n">
        <v>54</v>
      </c>
      <c r="V14" s="18" t="n">
        <v>18701299</v>
      </c>
      <c r="W14" s="18" t="n">
        <v>122766859</v>
      </c>
      <c r="X14" s="18" t="n">
        <v>66666004</v>
      </c>
      <c r="Y14" s="18" t="n">
        <v>10966062</v>
      </c>
      <c r="Z14" s="109" t="s">
        <v>173</v>
      </c>
    </row>
    <row r="15" customFormat="false" ht="13.8" hidden="false" customHeight="false" outlineLevel="0" collapsed="false">
      <c r="A15" s="0" t="n">
        <f aca="false">C15/C3*100</f>
        <v>1.65295917595046</v>
      </c>
      <c r="B15" s="17" t="s">
        <v>32</v>
      </c>
      <c r="C15" s="18" t="n">
        <v>118984990</v>
      </c>
      <c r="D15" s="18" t="n">
        <v>740113</v>
      </c>
      <c r="E15" s="18" t="n">
        <v>4104762</v>
      </c>
      <c r="F15" s="18" t="n">
        <v>8609624</v>
      </c>
      <c r="G15" s="18" t="n">
        <v>247036</v>
      </c>
      <c r="H15" s="18" t="n">
        <v>17026</v>
      </c>
      <c r="I15" s="18" t="n">
        <v>1879013</v>
      </c>
      <c r="J15" s="18" t="n">
        <v>40711701</v>
      </c>
      <c r="K15" s="18" t="n">
        <v>9546698</v>
      </c>
      <c r="L15" s="18" t="n">
        <v>53124084</v>
      </c>
      <c r="M15" s="18" t="n">
        <v>4933</v>
      </c>
      <c r="N15" s="0" t="n">
        <f aca="false">P15/P3*100</f>
        <v>2.3729326049623</v>
      </c>
      <c r="O15" s="17" t="s">
        <v>123</v>
      </c>
      <c r="P15" s="18" t="n">
        <v>224141862</v>
      </c>
      <c r="Q15" s="18" t="n">
        <v>300302</v>
      </c>
      <c r="R15" s="18" t="n">
        <v>3982</v>
      </c>
      <c r="S15" s="18" t="n">
        <v>94941</v>
      </c>
      <c r="T15" s="109" t="s">
        <v>173</v>
      </c>
      <c r="U15" s="18" t="n">
        <v>1937</v>
      </c>
      <c r="V15" s="18" t="n">
        <v>1787991</v>
      </c>
      <c r="W15" s="18" t="n">
        <v>221395496</v>
      </c>
      <c r="X15" s="18" t="n">
        <v>523632</v>
      </c>
      <c r="Y15" s="18" t="n">
        <v>33583</v>
      </c>
      <c r="Z15" s="109" t="s">
        <v>173</v>
      </c>
    </row>
    <row r="16" customFormat="false" ht="13.8" hidden="false" customHeight="false" outlineLevel="0" collapsed="false">
      <c r="A16" s="0" t="n">
        <f aca="false">C16/C3*100</f>
        <v>1.53873328995057</v>
      </c>
      <c r="B16" s="17" t="s">
        <v>22</v>
      </c>
      <c r="C16" s="18" t="n">
        <v>110762666</v>
      </c>
      <c r="D16" s="18" t="n">
        <v>1713068</v>
      </c>
      <c r="E16" s="18" t="n">
        <v>48851</v>
      </c>
      <c r="F16" s="18" t="n">
        <v>383805</v>
      </c>
      <c r="G16" s="18" t="n">
        <v>45766</v>
      </c>
      <c r="H16" s="109" t="s">
        <v>173</v>
      </c>
      <c r="I16" s="18" t="n">
        <v>193178</v>
      </c>
      <c r="J16" s="18" t="n">
        <v>9366920</v>
      </c>
      <c r="K16" s="18" t="n">
        <v>95884924</v>
      </c>
      <c r="L16" s="18" t="n">
        <v>3126095</v>
      </c>
      <c r="M16" s="18" t="n">
        <v>60</v>
      </c>
      <c r="N16" s="0" t="n">
        <f aca="false">P16/P3*100</f>
        <v>2.23113964712828</v>
      </c>
      <c r="O16" s="17" t="s">
        <v>28</v>
      </c>
      <c r="P16" s="18" t="n">
        <v>210748419</v>
      </c>
      <c r="Q16" s="18" t="n">
        <v>15634296</v>
      </c>
      <c r="R16" s="18" t="n">
        <v>923894</v>
      </c>
      <c r="S16" s="18" t="n">
        <v>763836</v>
      </c>
      <c r="T16" s="18" t="n">
        <v>4497783</v>
      </c>
      <c r="U16" s="18" t="n">
        <v>148042</v>
      </c>
      <c r="V16" s="18" t="n">
        <v>13093048</v>
      </c>
      <c r="W16" s="18" t="n">
        <v>125526769</v>
      </c>
      <c r="X16" s="18" t="n">
        <v>44863796</v>
      </c>
      <c r="Y16" s="18" t="n">
        <v>5296954</v>
      </c>
      <c r="Z16" s="109" t="s">
        <v>173</v>
      </c>
    </row>
    <row r="17" customFormat="false" ht="13.8" hidden="false" customHeight="false" outlineLevel="0" collapsed="false">
      <c r="A17" s="0" t="n">
        <f aca="false">C17/C3*100</f>
        <v>1.30764420146339</v>
      </c>
      <c r="B17" s="17" t="s">
        <v>12</v>
      </c>
      <c r="C17" s="18" t="n">
        <v>94128176</v>
      </c>
      <c r="D17" s="18" t="n">
        <v>30089340</v>
      </c>
      <c r="E17" s="18" t="n">
        <v>6909948</v>
      </c>
      <c r="F17" s="18" t="n">
        <v>4457193</v>
      </c>
      <c r="G17" s="18" t="n">
        <v>341286</v>
      </c>
      <c r="H17" s="18" t="n">
        <v>23756</v>
      </c>
      <c r="I17" s="18" t="n">
        <v>21950905</v>
      </c>
      <c r="J17" s="18" t="n">
        <v>22468742</v>
      </c>
      <c r="K17" s="18" t="n">
        <v>6027710</v>
      </c>
      <c r="L17" s="18" t="n">
        <v>1859295</v>
      </c>
      <c r="M17" s="109" t="s">
        <v>173</v>
      </c>
      <c r="N17" s="0" t="n">
        <f aca="false">P17/P3*100</f>
        <v>1.86266261922526</v>
      </c>
      <c r="O17" s="17" t="s">
        <v>38</v>
      </c>
      <c r="P17" s="18" t="n">
        <v>175942910</v>
      </c>
      <c r="Q17" s="18" t="n">
        <v>9247941</v>
      </c>
      <c r="R17" s="18" t="n">
        <v>218249</v>
      </c>
      <c r="S17" s="18" t="n">
        <v>279004</v>
      </c>
      <c r="T17" s="18" t="n">
        <v>1468339</v>
      </c>
      <c r="U17" s="18" t="n">
        <v>151250</v>
      </c>
      <c r="V17" s="18" t="n">
        <v>17239323</v>
      </c>
      <c r="W17" s="18" t="n">
        <v>118196642</v>
      </c>
      <c r="X17" s="18" t="n">
        <v>23685783</v>
      </c>
      <c r="Y17" s="18" t="n">
        <v>5302371</v>
      </c>
      <c r="Z17" s="18" t="n">
        <v>154007</v>
      </c>
    </row>
    <row r="18" customFormat="false" ht="13.8" hidden="false" customHeight="false" outlineLevel="0" collapsed="false">
      <c r="A18" s="0" t="n">
        <f aca="false">C18/C3*100</f>
        <v>1.21200856130873</v>
      </c>
      <c r="B18" s="17" t="s">
        <v>19</v>
      </c>
      <c r="C18" s="18" t="n">
        <v>87244034</v>
      </c>
      <c r="D18" s="18" t="n">
        <v>1802050</v>
      </c>
      <c r="E18" s="18" t="n">
        <v>10497</v>
      </c>
      <c r="F18" s="18" t="n">
        <v>5099310</v>
      </c>
      <c r="G18" s="18" t="n">
        <v>1197658</v>
      </c>
      <c r="H18" s="109" t="s">
        <v>173</v>
      </c>
      <c r="I18" s="18" t="n">
        <v>481442</v>
      </c>
      <c r="J18" s="18" t="n">
        <v>60075419</v>
      </c>
      <c r="K18" s="18" t="n">
        <v>10351682</v>
      </c>
      <c r="L18" s="18" t="n">
        <v>8225976</v>
      </c>
      <c r="M18" s="109" t="s">
        <v>173</v>
      </c>
      <c r="N18" s="0" t="n">
        <f aca="false">P18/P3*100</f>
        <v>1.81358052417153</v>
      </c>
      <c r="O18" s="17" t="s">
        <v>24</v>
      </c>
      <c r="P18" s="18" t="n">
        <v>171306726</v>
      </c>
      <c r="Q18" s="18" t="n">
        <v>20342103</v>
      </c>
      <c r="R18" s="18" t="n">
        <v>253392</v>
      </c>
      <c r="S18" s="18" t="n">
        <v>962577</v>
      </c>
      <c r="T18" s="18" t="n">
        <v>7674227</v>
      </c>
      <c r="U18" s="18" t="n">
        <v>265206</v>
      </c>
      <c r="V18" s="18" t="n">
        <v>49833567</v>
      </c>
      <c r="W18" s="18" t="n">
        <v>38535875</v>
      </c>
      <c r="X18" s="18" t="n">
        <v>37126798</v>
      </c>
      <c r="Y18" s="18" t="n">
        <v>16301885</v>
      </c>
      <c r="Z18" s="18" t="n">
        <v>11095</v>
      </c>
    </row>
    <row r="19" customFormat="false" ht="13.8" hidden="false" customHeight="false" outlineLevel="0" collapsed="false">
      <c r="A19" s="0" t="n">
        <f aca="false">C19/C3*100</f>
        <v>1.1870004684034</v>
      </c>
      <c r="B19" s="17" t="s">
        <v>24</v>
      </c>
      <c r="C19" s="18" t="n">
        <v>85443876</v>
      </c>
      <c r="D19" s="18" t="n">
        <v>7935536</v>
      </c>
      <c r="E19" s="18" t="n">
        <v>2823197</v>
      </c>
      <c r="F19" s="18" t="n">
        <v>2322634</v>
      </c>
      <c r="G19" s="18" t="n">
        <v>16896</v>
      </c>
      <c r="H19" s="18" t="n">
        <v>10321</v>
      </c>
      <c r="I19" s="18" t="n">
        <v>15170915</v>
      </c>
      <c r="J19" s="18" t="n">
        <v>10022950</v>
      </c>
      <c r="K19" s="18" t="n">
        <v>40719862</v>
      </c>
      <c r="L19" s="18" t="n">
        <v>6414675</v>
      </c>
      <c r="M19" s="18" t="n">
        <v>6888</v>
      </c>
      <c r="N19" s="0" t="n">
        <f aca="false">P19/P3*100</f>
        <v>1.79057737065838</v>
      </c>
      <c r="O19" s="17" t="s">
        <v>32</v>
      </c>
      <c r="P19" s="18" t="n">
        <v>169133900</v>
      </c>
      <c r="Q19" s="18" t="n">
        <v>14301748</v>
      </c>
      <c r="R19" s="18" t="n">
        <v>202469</v>
      </c>
      <c r="S19" s="18" t="n">
        <v>5070636</v>
      </c>
      <c r="T19" s="18" t="n">
        <v>1243702</v>
      </c>
      <c r="U19" s="18" t="n">
        <v>202219</v>
      </c>
      <c r="V19" s="18" t="n">
        <v>93053683</v>
      </c>
      <c r="W19" s="18" t="n">
        <v>16612955</v>
      </c>
      <c r="X19" s="18" t="n">
        <v>32404389</v>
      </c>
      <c r="Y19" s="18" t="n">
        <v>6042100</v>
      </c>
      <c r="Z19" s="109" t="s">
        <v>173</v>
      </c>
    </row>
    <row r="20" customFormat="false" ht="13.8" hidden="false" customHeight="false" outlineLevel="0" collapsed="false">
      <c r="A20" s="0" t="n">
        <f aca="false">C20/C3*100</f>
        <v>1.17374732860134</v>
      </c>
      <c r="B20" s="17" t="s">
        <v>10</v>
      </c>
      <c r="C20" s="18" t="n">
        <v>84489875</v>
      </c>
      <c r="D20" s="18" t="n">
        <v>28743824</v>
      </c>
      <c r="E20" s="18" t="n">
        <v>8746372</v>
      </c>
      <c r="F20" s="18" t="n">
        <v>736514</v>
      </c>
      <c r="G20" s="18" t="n">
        <v>304255</v>
      </c>
      <c r="H20" s="18" t="n">
        <v>28716</v>
      </c>
      <c r="I20" s="18" t="n">
        <v>13148598</v>
      </c>
      <c r="J20" s="18" t="n">
        <v>19695985</v>
      </c>
      <c r="K20" s="18" t="n">
        <v>5077177</v>
      </c>
      <c r="L20" s="18" t="n">
        <v>7999925</v>
      </c>
      <c r="M20" s="18" t="n">
        <v>8511</v>
      </c>
      <c r="N20" s="0" t="n">
        <f aca="false">P20/P3*100</f>
        <v>1.66657631550805</v>
      </c>
      <c r="O20" s="17" t="s">
        <v>30</v>
      </c>
      <c r="P20" s="18" t="n">
        <v>157421040</v>
      </c>
      <c r="Q20" s="18" t="n">
        <v>6055965</v>
      </c>
      <c r="R20" s="18" t="n">
        <v>857875</v>
      </c>
      <c r="S20" s="18" t="n">
        <v>372221</v>
      </c>
      <c r="T20" s="18" t="n">
        <v>13092772</v>
      </c>
      <c r="U20" s="18" t="n">
        <v>180</v>
      </c>
      <c r="V20" s="18" t="n">
        <v>14378571</v>
      </c>
      <c r="W20" s="18" t="n">
        <v>28975419</v>
      </c>
      <c r="X20" s="18" t="n">
        <v>62850231</v>
      </c>
      <c r="Y20" s="18" t="n">
        <v>30574160</v>
      </c>
      <c r="Z20" s="18" t="n">
        <v>263648</v>
      </c>
    </row>
    <row r="21" customFormat="false" ht="13.8" hidden="false" customHeight="false" outlineLevel="0" collapsed="false">
      <c r="A21" s="0" t="n">
        <f aca="false">C21/C3*100</f>
        <v>1.13228278479877</v>
      </c>
      <c r="B21" s="17" t="s">
        <v>23</v>
      </c>
      <c r="C21" s="18" t="n">
        <v>81505132</v>
      </c>
      <c r="D21" s="18" t="n">
        <v>11521380</v>
      </c>
      <c r="E21" s="18" t="n">
        <v>4685144</v>
      </c>
      <c r="F21" s="18" t="n">
        <v>19385089</v>
      </c>
      <c r="G21" s="18" t="n">
        <v>887743</v>
      </c>
      <c r="H21" s="18" t="n">
        <v>4604132</v>
      </c>
      <c r="I21" s="18" t="n">
        <v>15406237</v>
      </c>
      <c r="J21" s="18" t="n">
        <v>17893698</v>
      </c>
      <c r="K21" s="18" t="n">
        <v>4155933</v>
      </c>
      <c r="L21" s="18" t="n">
        <v>2965776</v>
      </c>
      <c r="M21" s="109" t="s">
        <v>173</v>
      </c>
      <c r="N21" s="0" t="n">
        <f aca="false">P21/P3*100</f>
        <v>1.64046189778695</v>
      </c>
      <c r="O21" s="17" t="s">
        <v>21</v>
      </c>
      <c r="P21" s="18" t="n">
        <v>154954331</v>
      </c>
      <c r="Q21" s="18" t="n">
        <v>27271762</v>
      </c>
      <c r="R21" s="18" t="n">
        <v>2606475</v>
      </c>
      <c r="S21" s="18" t="n">
        <v>1638709</v>
      </c>
      <c r="T21" s="18" t="n">
        <v>191073</v>
      </c>
      <c r="U21" s="18" t="n">
        <v>161639</v>
      </c>
      <c r="V21" s="18" t="n">
        <v>17418221</v>
      </c>
      <c r="W21" s="18" t="n">
        <v>33057544</v>
      </c>
      <c r="X21" s="18" t="n">
        <v>51974982</v>
      </c>
      <c r="Y21" s="18" t="n">
        <v>20556895</v>
      </c>
      <c r="Z21" s="18" t="n">
        <v>77030</v>
      </c>
    </row>
    <row r="22" customFormat="false" ht="13.8" hidden="false" customHeight="false" outlineLevel="0" collapsed="false">
      <c r="A22" s="0" t="n">
        <f aca="false">C22/C3*100</f>
        <v>1.00467781262419</v>
      </c>
      <c r="B22" s="17" t="s">
        <v>62</v>
      </c>
      <c r="C22" s="18" t="n">
        <v>72319741</v>
      </c>
      <c r="D22" s="18" t="n">
        <v>935064</v>
      </c>
      <c r="E22" s="18" t="n">
        <v>1068141</v>
      </c>
      <c r="F22" s="18" t="n">
        <v>118141</v>
      </c>
      <c r="G22" s="18" t="n">
        <v>450</v>
      </c>
      <c r="H22" s="109" t="s">
        <v>173</v>
      </c>
      <c r="I22" s="18" t="n">
        <v>152497</v>
      </c>
      <c r="J22" s="18" t="n">
        <v>6852686</v>
      </c>
      <c r="K22" s="18" t="n">
        <v>33378323</v>
      </c>
      <c r="L22" s="18" t="n">
        <v>27434916</v>
      </c>
      <c r="M22" s="18" t="n">
        <v>2379524</v>
      </c>
      <c r="N22" s="0" t="n">
        <f aca="false">P22/P3*100</f>
        <v>1.59876910683748</v>
      </c>
      <c r="O22" s="17" t="s">
        <v>110</v>
      </c>
      <c r="P22" s="18" t="n">
        <v>151016124</v>
      </c>
      <c r="Q22" s="18" t="n">
        <v>46783</v>
      </c>
      <c r="R22" s="18" t="n">
        <v>25487</v>
      </c>
      <c r="S22" s="18" t="n">
        <v>1349773</v>
      </c>
      <c r="T22" s="18" t="n">
        <v>34318</v>
      </c>
      <c r="U22" s="18" t="n">
        <v>145</v>
      </c>
      <c r="V22" s="18" t="n">
        <v>16315672</v>
      </c>
      <c r="W22" s="18" t="n">
        <v>51994984</v>
      </c>
      <c r="X22" s="18" t="n">
        <v>75037611</v>
      </c>
      <c r="Y22" s="18" t="n">
        <v>6205012</v>
      </c>
      <c r="Z22" s="18" t="n">
        <v>6340</v>
      </c>
    </row>
    <row r="23" customFormat="false" ht="13.8" hidden="false" customHeight="false" outlineLevel="0" collapsed="false">
      <c r="N23" s="0" t="n">
        <f aca="false">P23/P3*100</f>
        <v>1.5119778433685</v>
      </c>
      <c r="O23" s="17" t="s">
        <v>37</v>
      </c>
      <c r="P23" s="18" t="n">
        <v>142818017</v>
      </c>
      <c r="Q23" s="18" t="n">
        <v>9615959</v>
      </c>
      <c r="R23" s="18" t="n">
        <v>1356322</v>
      </c>
      <c r="S23" s="18" t="n">
        <v>555433</v>
      </c>
      <c r="T23" s="18" t="n">
        <v>1142616</v>
      </c>
      <c r="U23" s="18" t="n">
        <v>27151</v>
      </c>
      <c r="V23" s="18" t="n">
        <v>32847588</v>
      </c>
      <c r="W23" s="18" t="n">
        <v>15196903</v>
      </c>
      <c r="X23" s="18" t="n">
        <v>74236444</v>
      </c>
      <c r="Y23" s="18" t="n">
        <v>7828974</v>
      </c>
      <c r="Z23" s="18" t="n">
        <v>10628</v>
      </c>
    </row>
    <row r="24" customFormat="false" ht="13.8" hidden="false" customHeight="false" outlineLevel="0" collapsed="false">
      <c r="A24" s="0" t="n">
        <f aca="false">SUM(A4:A22)</f>
        <v>90.5334734970037</v>
      </c>
      <c r="C24" s="0" t="n">
        <f aca="false">SUM(C4:C22)/C3*100</f>
        <v>90.5334734970037</v>
      </c>
      <c r="D24" s="0" t="n">
        <f aca="false">SUM(D4:D22)/D3*100</f>
        <v>73.215519095054</v>
      </c>
      <c r="E24" s="0" t="n">
        <f aca="false">SUM(E4:E22)/E3*100</f>
        <v>76.7018477282658</v>
      </c>
      <c r="F24" s="0" t="n">
        <f aca="false">SUM(F4:F22)/F3*100</f>
        <v>93.5684813822819</v>
      </c>
      <c r="G24" s="0" t="n">
        <f aca="false">SUM(G4:G22)/G3*100</f>
        <v>98.2188551055519</v>
      </c>
      <c r="H24" s="0" t="n">
        <f aca="false">SUM(H4:H22)/H3*100</f>
        <v>94.3071417252164</v>
      </c>
      <c r="I24" s="0" t="n">
        <f aca="false">SUM(I4:I22)/I3*100</f>
        <v>97.4041016683577</v>
      </c>
      <c r="J24" s="0" t="n">
        <f aca="false">SUM(J4:J22)/J3*100</f>
        <v>84.187018727649</v>
      </c>
      <c r="K24" s="0" t="n">
        <f aca="false">SUM(K4:K22)/K3*100</f>
        <v>93.0225351984934</v>
      </c>
      <c r="L24" s="0" t="n">
        <f aca="false">SUM(L4:L22)/L3*100</f>
        <v>86.7515127570854</v>
      </c>
      <c r="M24" s="0" t="n">
        <f aca="false">SUM(M4:M22)/M3*100</f>
        <v>70.4873903556433</v>
      </c>
      <c r="N24" s="0" t="n">
        <f aca="false">P24/P3*100</f>
        <v>1.50765320062329</v>
      </c>
      <c r="O24" s="17" t="s">
        <v>11</v>
      </c>
      <c r="P24" s="18" t="n">
        <v>142409521</v>
      </c>
      <c r="Q24" s="18" t="n">
        <v>642229</v>
      </c>
      <c r="R24" s="18" t="n">
        <v>247307</v>
      </c>
      <c r="S24" s="18" t="n">
        <v>57632</v>
      </c>
      <c r="T24" s="18" t="n">
        <v>94380276</v>
      </c>
      <c r="U24" s="18" t="n">
        <v>21667</v>
      </c>
      <c r="V24" s="18" t="n">
        <v>10892024</v>
      </c>
      <c r="W24" s="18" t="n">
        <v>34074932</v>
      </c>
      <c r="X24" s="18" t="n">
        <v>1849003</v>
      </c>
      <c r="Y24" s="18" t="n">
        <v>221765</v>
      </c>
      <c r="Z24" s="18" t="n">
        <v>22684</v>
      </c>
    </row>
    <row r="25" customFormat="false" ht="13.8" hidden="false" customHeight="false" outlineLevel="0" collapsed="false">
      <c r="N25" s="0" t="n">
        <f aca="false">P25/P3*100</f>
        <v>1.47748923671051</v>
      </c>
      <c r="O25" s="17" t="s">
        <v>39</v>
      </c>
      <c r="P25" s="18" t="n">
        <v>139560301</v>
      </c>
      <c r="Q25" s="18" t="n">
        <v>8134395</v>
      </c>
      <c r="R25" s="18" t="n">
        <v>147931</v>
      </c>
      <c r="S25" s="18" t="n">
        <v>1840286</v>
      </c>
      <c r="T25" s="18" t="n">
        <v>1424449</v>
      </c>
      <c r="U25" s="109" t="s">
        <v>173</v>
      </c>
      <c r="V25" s="18" t="n">
        <v>2163782</v>
      </c>
      <c r="W25" s="18" t="n">
        <v>121660653</v>
      </c>
      <c r="X25" s="18" t="n">
        <v>3156547</v>
      </c>
      <c r="Y25" s="18" t="n">
        <v>1032258</v>
      </c>
      <c r="Z25" s="109" t="s">
        <v>173</v>
      </c>
    </row>
    <row r="26" customFormat="false" ht="13.8" hidden="false" customHeight="false" outlineLevel="0" collapsed="false">
      <c r="N26" s="0" t="n">
        <f aca="false">P26/P3*100</f>
        <v>1.06727242329958</v>
      </c>
      <c r="O26" s="17" t="s">
        <v>22</v>
      </c>
      <c r="P26" s="18" t="n">
        <v>100812146</v>
      </c>
      <c r="Q26" s="18" t="n">
        <v>18759015</v>
      </c>
      <c r="R26" s="18" t="n">
        <v>1166636</v>
      </c>
      <c r="S26" s="18" t="n">
        <v>409317</v>
      </c>
      <c r="T26" s="18" t="n">
        <v>482377</v>
      </c>
      <c r="U26" s="18" t="n">
        <v>536686</v>
      </c>
      <c r="V26" s="18" t="n">
        <v>18744621</v>
      </c>
      <c r="W26" s="18" t="n">
        <v>28428183</v>
      </c>
      <c r="X26" s="18" t="n">
        <v>27234096</v>
      </c>
      <c r="Y26" s="18" t="n">
        <v>4845834</v>
      </c>
      <c r="Z26" s="18" t="n">
        <v>205382</v>
      </c>
    </row>
    <row r="27" customFormat="false" ht="13.8" hidden="false" customHeight="false" outlineLevel="0" collapsed="false">
      <c r="N27" s="0" t="n">
        <f aca="false">P27/P3*100</f>
        <v>0.985627990320313</v>
      </c>
      <c r="O27" s="17" t="s">
        <v>75</v>
      </c>
      <c r="P27" s="18" t="n">
        <v>93100197</v>
      </c>
      <c r="Q27" s="18" t="n">
        <v>534662</v>
      </c>
      <c r="R27" s="109" t="s">
        <v>173</v>
      </c>
      <c r="S27" s="18" t="n">
        <v>92565535</v>
      </c>
      <c r="T27" s="109" t="s">
        <v>173</v>
      </c>
      <c r="U27" s="109" t="s">
        <v>173</v>
      </c>
      <c r="V27" s="109" t="s">
        <v>173</v>
      </c>
      <c r="W27" s="109" t="s">
        <v>173</v>
      </c>
      <c r="X27" s="109" t="s">
        <v>173</v>
      </c>
      <c r="Y27" s="109" t="s">
        <v>173</v>
      </c>
      <c r="Z27" s="109" t="s">
        <v>173</v>
      </c>
    </row>
    <row r="28" customFormat="false" ht="13.8" hidden="false" customHeight="false" outlineLevel="0" collapsed="false">
      <c r="N28" s="0" t="n">
        <f aca="false">P28/P3*100</f>
        <v>0.985573394479382</v>
      </c>
      <c r="O28" s="17" t="s">
        <v>10</v>
      </c>
      <c r="P28" s="18" t="n">
        <v>93095040</v>
      </c>
      <c r="Q28" s="18" t="n">
        <v>34134149</v>
      </c>
      <c r="R28" s="18" t="n">
        <v>4881499</v>
      </c>
      <c r="S28" s="18" t="n">
        <v>2043800</v>
      </c>
      <c r="T28" s="18" t="n">
        <v>1431921</v>
      </c>
      <c r="U28" s="18" t="n">
        <v>64846</v>
      </c>
      <c r="V28" s="18" t="n">
        <v>19528286</v>
      </c>
      <c r="W28" s="18" t="n">
        <v>15717072</v>
      </c>
      <c r="X28" s="18" t="n">
        <v>10630348</v>
      </c>
      <c r="Y28" s="18" t="n">
        <v>4643696</v>
      </c>
      <c r="Z28" s="18" t="n">
        <v>19424</v>
      </c>
    </row>
    <row r="29" customFormat="false" ht="13.8" hidden="false" customHeight="false" outlineLevel="0" collapsed="false">
      <c r="N29" s="0" t="n">
        <f aca="false">P29/P3*100</f>
        <v>0.813335511122645</v>
      </c>
      <c r="O29" s="17" t="s">
        <v>23</v>
      </c>
      <c r="P29" s="18" t="n">
        <v>76825838</v>
      </c>
      <c r="Q29" s="18" t="n">
        <v>6158377</v>
      </c>
      <c r="R29" s="18" t="n">
        <v>1324470</v>
      </c>
      <c r="S29" s="18" t="n">
        <v>7847414</v>
      </c>
      <c r="T29" s="18" t="n">
        <v>4091536</v>
      </c>
      <c r="U29" s="18" t="n">
        <v>137195</v>
      </c>
      <c r="V29" s="18" t="n">
        <v>2156069</v>
      </c>
      <c r="W29" s="18" t="n">
        <v>51644185</v>
      </c>
      <c r="X29" s="18" t="n">
        <v>1279962</v>
      </c>
      <c r="Y29" s="18" t="n">
        <v>2186630</v>
      </c>
      <c r="Z29" s="109" t="s">
        <v>173</v>
      </c>
    </row>
    <row r="31" customFormat="false" ht="13.8" hidden="false" customHeight="false" outlineLevel="0" collapsed="false">
      <c r="N31" s="0" t="n">
        <f aca="false">SUM(N4:N29)</f>
        <v>90.1156309548141</v>
      </c>
      <c r="P31" s="0" t="n">
        <f aca="false">SUM(P4:P29)/P3*100</f>
        <v>90.1156309548141</v>
      </c>
      <c r="Q31" s="0" t="n">
        <f aca="false">SUM(Q4:Q29)/Q3*100</f>
        <v>76.0067828964157</v>
      </c>
      <c r="R31" s="0" t="n">
        <f aca="false">SUM(R4:R29)/R3*100</f>
        <v>88.854367230091</v>
      </c>
      <c r="S31" s="0" t="n">
        <f aca="false">SUM(S4:S29)/S3*100</f>
        <v>84.7231691501104</v>
      </c>
      <c r="T31" s="0" t="n">
        <f aca="false">SUM(T4:T29)/T3*100</f>
        <v>96.9927095868611</v>
      </c>
      <c r="U31" s="0" t="n">
        <f aca="false">SUM(U4:U29)/U3*100</f>
        <v>78.5368660317374</v>
      </c>
      <c r="V31" s="0" t="n">
        <f aca="false">SUM(V4:V29)/V3*100</f>
        <v>87.3354825789921</v>
      </c>
      <c r="W31" s="0" t="n">
        <f aca="false">SUM(W4:W29)/W3*100</f>
        <v>94.9970864341177</v>
      </c>
      <c r="X31" s="0" t="n">
        <f aca="false">SUM(X4:X29)/X3*100</f>
        <v>87.6026424360408</v>
      </c>
      <c r="Y31" s="0" t="n">
        <f aca="false">SUM(Y4:Y29)/Y3*100</f>
        <v>85.5093641700492</v>
      </c>
      <c r="Z31" s="0" t="n">
        <f aca="false">SUM(Z4:Z29)/Z3*100</f>
        <v>94.8957282116662</v>
      </c>
    </row>
    <row r="33" customFormat="false" ht="13.8" hidden="false" customHeight="false" outlineLevel="0" collapsed="false">
      <c r="B33" s="17" t="s">
        <v>21</v>
      </c>
      <c r="C33" s="18" t="n">
        <v>69958128</v>
      </c>
      <c r="D33" s="18" t="n">
        <v>5253699</v>
      </c>
      <c r="E33" s="18" t="n">
        <v>94477</v>
      </c>
      <c r="F33" s="18" t="n">
        <v>673719</v>
      </c>
      <c r="G33" s="18" t="n">
        <v>3279</v>
      </c>
      <c r="H33" s="18" t="n">
        <v>720971</v>
      </c>
      <c r="I33" s="18" t="n">
        <v>757837</v>
      </c>
      <c r="J33" s="18" t="n">
        <v>7815062</v>
      </c>
      <c r="K33" s="18" t="n">
        <v>31980889</v>
      </c>
      <c r="L33" s="18" t="n">
        <v>21026928</v>
      </c>
      <c r="M33" s="18" t="n">
        <v>1631268</v>
      </c>
      <c r="O33" s="17" t="s">
        <v>12</v>
      </c>
      <c r="P33" s="18" t="n">
        <v>73238372</v>
      </c>
      <c r="Q33" s="18" t="n">
        <v>31192925</v>
      </c>
      <c r="R33" s="18" t="n">
        <v>818349</v>
      </c>
      <c r="S33" s="18" t="n">
        <v>8926717</v>
      </c>
      <c r="T33" s="18" t="n">
        <v>737089</v>
      </c>
      <c r="U33" s="18" t="n">
        <v>532436</v>
      </c>
      <c r="V33" s="18" t="n">
        <v>5298136</v>
      </c>
      <c r="W33" s="18" t="n">
        <v>17170249</v>
      </c>
      <c r="X33" s="18" t="n">
        <v>4025734</v>
      </c>
      <c r="Y33" s="18" t="n">
        <v>4186922</v>
      </c>
      <c r="Z33" s="18" t="n">
        <v>349817</v>
      </c>
    </row>
    <row r="34" customFormat="false" ht="13.8" hidden="false" customHeight="false" outlineLevel="0" collapsed="false">
      <c r="B34" s="17" t="s">
        <v>37</v>
      </c>
      <c r="C34" s="18" t="n">
        <v>64951097</v>
      </c>
      <c r="D34" s="18" t="n">
        <v>2908270</v>
      </c>
      <c r="E34" s="18" t="n">
        <v>889300</v>
      </c>
      <c r="F34" s="18" t="n">
        <v>233777</v>
      </c>
      <c r="G34" s="18" t="n">
        <v>1050</v>
      </c>
      <c r="H34" s="18" t="n">
        <v>13049</v>
      </c>
      <c r="I34" s="18" t="n">
        <v>368885</v>
      </c>
      <c r="J34" s="18" t="n">
        <v>10958170</v>
      </c>
      <c r="K34" s="18" t="n">
        <v>40332754</v>
      </c>
      <c r="L34" s="18" t="n">
        <v>9203479</v>
      </c>
      <c r="M34" s="18" t="n">
        <v>42364</v>
      </c>
      <c r="O34" s="17" t="s">
        <v>35</v>
      </c>
      <c r="P34" s="18" t="n">
        <v>63159575</v>
      </c>
      <c r="Q34" s="18" t="n">
        <v>1281983</v>
      </c>
      <c r="R34" s="18" t="n">
        <v>770</v>
      </c>
      <c r="S34" s="18" t="n">
        <v>148170</v>
      </c>
      <c r="T34" s="18" t="n">
        <v>7102189</v>
      </c>
      <c r="U34" s="18" t="n">
        <v>10</v>
      </c>
      <c r="V34" s="18" t="n">
        <v>12606031</v>
      </c>
      <c r="W34" s="18" t="n">
        <v>8297751</v>
      </c>
      <c r="X34" s="18" t="n">
        <v>25374617</v>
      </c>
      <c r="Y34" s="18" t="n">
        <v>8348053</v>
      </c>
      <c r="Z34" s="109" t="s">
        <v>173</v>
      </c>
    </row>
    <row r="35" customFormat="false" ht="13.8" hidden="false" customHeight="false" outlineLevel="0" collapsed="false">
      <c r="B35" s="17" t="s">
        <v>13</v>
      </c>
      <c r="C35" s="18" t="n">
        <v>63186434</v>
      </c>
      <c r="D35" s="18" t="n">
        <v>7378032</v>
      </c>
      <c r="E35" s="18" t="n">
        <v>5528071</v>
      </c>
      <c r="F35" s="18" t="n">
        <v>15876792</v>
      </c>
      <c r="G35" s="18" t="n">
        <v>76265</v>
      </c>
      <c r="H35" s="109" t="s">
        <v>173</v>
      </c>
      <c r="I35" s="18" t="n">
        <v>595414</v>
      </c>
      <c r="J35" s="18" t="n">
        <v>13062629</v>
      </c>
      <c r="K35" s="18" t="n">
        <v>7319496</v>
      </c>
      <c r="L35" s="18" t="n">
        <v>13349735</v>
      </c>
      <c r="M35" s="109" t="s">
        <v>173</v>
      </c>
      <c r="O35" s="17" t="s">
        <v>42</v>
      </c>
      <c r="P35" s="18" t="n">
        <v>60520271</v>
      </c>
      <c r="Q35" s="18" t="n">
        <v>5888352</v>
      </c>
      <c r="R35" s="18" t="n">
        <v>543</v>
      </c>
      <c r="S35" s="18" t="n">
        <v>244399</v>
      </c>
      <c r="T35" s="109" t="s">
        <v>173</v>
      </c>
      <c r="U35" s="109" t="s">
        <v>173</v>
      </c>
      <c r="V35" s="18" t="n">
        <v>314030</v>
      </c>
      <c r="W35" s="18" t="n">
        <v>5965512</v>
      </c>
      <c r="X35" s="18" t="n">
        <v>37527323</v>
      </c>
      <c r="Y35" s="18" t="n">
        <v>10580112</v>
      </c>
      <c r="Z35" s="109" t="s">
        <v>173</v>
      </c>
    </row>
    <row r="36" customFormat="false" ht="13.8" hidden="false" customHeight="false" outlineLevel="0" collapsed="false">
      <c r="B36" s="17" t="s">
        <v>30</v>
      </c>
      <c r="C36" s="18" t="n">
        <v>62376860</v>
      </c>
      <c r="D36" s="18" t="n">
        <v>6516502</v>
      </c>
      <c r="E36" s="18" t="n">
        <v>354363</v>
      </c>
      <c r="F36" s="18" t="n">
        <v>55527</v>
      </c>
      <c r="G36" s="18" t="n">
        <v>143235</v>
      </c>
      <c r="H36" s="109" t="s">
        <v>173</v>
      </c>
      <c r="I36" s="18" t="n">
        <v>303514</v>
      </c>
      <c r="J36" s="18" t="n">
        <v>20279352</v>
      </c>
      <c r="K36" s="18" t="n">
        <v>13711956</v>
      </c>
      <c r="L36" s="18" t="n">
        <v>21008983</v>
      </c>
      <c r="M36" s="18" t="n">
        <v>3428</v>
      </c>
      <c r="O36" s="17" t="s">
        <v>78</v>
      </c>
      <c r="P36" s="18" t="n">
        <v>58682805</v>
      </c>
      <c r="Q36" s="18" t="n">
        <v>4274148</v>
      </c>
      <c r="R36" s="18" t="n">
        <v>330961</v>
      </c>
      <c r="S36" s="18" t="n">
        <v>4254341</v>
      </c>
      <c r="T36" s="18" t="n">
        <v>84991</v>
      </c>
      <c r="U36" s="18" t="n">
        <v>53447</v>
      </c>
      <c r="V36" s="18" t="n">
        <v>16932148</v>
      </c>
      <c r="W36" s="18" t="n">
        <v>18850945</v>
      </c>
      <c r="X36" s="18" t="n">
        <v>9566679</v>
      </c>
      <c r="Y36" s="18" t="n">
        <v>4335145</v>
      </c>
      <c r="Z36" s="109" t="s">
        <v>173</v>
      </c>
    </row>
    <row r="37" customFormat="false" ht="13.8" hidden="false" customHeight="false" outlineLevel="0" collapsed="false">
      <c r="B37" s="17" t="s">
        <v>11</v>
      </c>
      <c r="C37" s="18" t="n">
        <v>52149341</v>
      </c>
      <c r="D37" s="18" t="n">
        <v>25828854</v>
      </c>
      <c r="E37" s="18" t="n">
        <v>3380937</v>
      </c>
      <c r="F37" s="18" t="n">
        <v>595</v>
      </c>
      <c r="G37" s="18" t="n">
        <v>715</v>
      </c>
      <c r="H37" s="109" t="s">
        <v>173</v>
      </c>
      <c r="I37" s="18" t="n">
        <v>15965677</v>
      </c>
      <c r="J37" s="18" t="n">
        <v>940425</v>
      </c>
      <c r="K37" s="18" t="n">
        <v>5547979</v>
      </c>
      <c r="L37" s="18" t="n">
        <v>477743</v>
      </c>
      <c r="M37" s="18" t="n">
        <v>6416</v>
      </c>
      <c r="O37" s="17" t="s">
        <v>62</v>
      </c>
      <c r="P37" s="18" t="n">
        <v>54714605</v>
      </c>
      <c r="Q37" s="18" t="n">
        <v>3462156</v>
      </c>
      <c r="R37" s="18" t="n">
        <v>65880</v>
      </c>
      <c r="S37" s="18" t="n">
        <v>128990</v>
      </c>
      <c r="T37" s="18" t="n">
        <v>926763</v>
      </c>
      <c r="U37" s="109" t="s">
        <v>173</v>
      </c>
      <c r="V37" s="18" t="n">
        <v>4090930</v>
      </c>
      <c r="W37" s="18" t="n">
        <v>11602368</v>
      </c>
      <c r="X37" s="18" t="n">
        <v>30273835</v>
      </c>
      <c r="Y37" s="18" t="n">
        <v>4163683</v>
      </c>
      <c r="Z37" s="109" t="s">
        <v>173</v>
      </c>
    </row>
    <row r="38" customFormat="false" ht="13.8" hidden="false" customHeight="false" outlineLevel="0" collapsed="false">
      <c r="B38" s="17" t="s">
        <v>25</v>
      </c>
      <c r="C38" s="18" t="n">
        <v>50506777</v>
      </c>
      <c r="D38" s="18" t="n">
        <v>8988251</v>
      </c>
      <c r="E38" s="18" t="n">
        <v>17804298</v>
      </c>
      <c r="F38" s="18" t="n">
        <v>303587</v>
      </c>
      <c r="G38" s="18" t="n">
        <v>149656</v>
      </c>
      <c r="H38" s="18" t="n">
        <v>13805</v>
      </c>
      <c r="I38" s="18" t="n">
        <v>337800</v>
      </c>
      <c r="J38" s="18" t="n">
        <v>9119807</v>
      </c>
      <c r="K38" s="18" t="n">
        <v>10020655</v>
      </c>
      <c r="L38" s="18" t="n">
        <v>3712743</v>
      </c>
      <c r="M38" s="18" t="n">
        <v>56175</v>
      </c>
      <c r="O38" s="17" t="s">
        <v>16</v>
      </c>
      <c r="P38" s="18" t="n">
        <v>42446955</v>
      </c>
      <c r="Q38" s="18" t="n">
        <v>37849178</v>
      </c>
      <c r="R38" s="18" t="n">
        <v>1504418</v>
      </c>
      <c r="S38" s="18" t="n">
        <v>1169979</v>
      </c>
      <c r="T38" s="109" t="s">
        <v>173</v>
      </c>
      <c r="U38" s="18" t="n">
        <v>350</v>
      </c>
      <c r="V38" s="18" t="n">
        <v>432125</v>
      </c>
      <c r="W38" s="18" t="n">
        <v>266091</v>
      </c>
      <c r="X38" s="18" t="n">
        <v>716689</v>
      </c>
      <c r="Y38" s="18" t="n">
        <v>508125</v>
      </c>
      <c r="Z38" s="109" t="s">
        <v>173</v>
      </c>
    </row>
    <row r="39" customFormat="false" ht="13.8" hidden="false" customHeight="false" outlineLevel="0" collapsed="false">
      <c r="B39" s="17" t="s">
        <v>35</v>
      </c>
      <c r="C39" s="18" t="n">
        <v>39877655</v>
      </c>
      <c r="D39" s="18" t="n">
        <v>3619048</v>
      </c>
      <c r="E39" s="18" t="n">
        <v>667096</v>
      </c>
      <c r="F39" s="18" t="n">
        <v>45917</v>
      </c>
      <c r="G39" s="18" t="n">
        <v>728643</v>
      </c>
      <c r="H39" s="18" t="n">
        <v>197</v>
      </c>
      <c r="I39" s="18" t="n">
        <v>481238</v>
      </c>
      <c r="J39" s="18" t="n">
        <v>6821532</v>
      </c>
      <c r="K39" s="18" t="n">
        <v>2650504</v>
      </c>
      <c r="L39" s="18" t="n">
        <v>24854771</v>
      </c>
      <c r="M39" s="18" t="n">
        <v>8708</v>
      </c>
      <c r="O39" s="17" t="s">
        <v>61</v>
      </c>
      <c r="P39" s="18" t="n">
        <v>42225148</v>
      </c>
      <c r="Q39" s="18" t="n">
        <v>335858</v>
      </c>
      <c r="R39" s="18" t="n">
        <v>902</v>
      </c>
      <c r="S39" s="18" t="n">
        <v>300608</v>
      </c>
      <c r="T39" s="109" t="s">
        <v>173</v>
      </c>
      <c r="U39" s="109" t="s">
        <v>173</v>
      </c>
      <c r="V39" s="18" t="n">
        <v>1050659</v>
      </c>
      <c r="W39" s="18" t="n">
        <v>31472448</v>
      </c>
      <c r="X39" s="18" t="n">
        <v>6619521</v>
      </c>
      <c r="Y39" s="18" t="n">
        <v>2443762</v>
      </c>
      <c r="Z39" s="18" t="n">
        <v>1389</v>
      </c>
    </row>
    <row r="40" customFormat="false" ht="13.8" hidden="false" customHeight="false" outlineLevel="0" collapsed="false">
      <c r="B40" s="17" t="s">
        <v>20</v>
      </c>
      <c r="C40" s="18" t="n">
        <v>35053664</v>
      </c>
      <c r="D40" s="18" t="n">
        <v>17001968</v>
      </c>
      <c r="E40" s="18" t="n">
        <v>1914822</v>
      </c>
      <c r="F40" s="18" t="n">
        <v>66249</v>
      </c>
      <c r="G40" s="18" t="n">
        <v>345816</v>
      </c>
      <c r="H40" s="18" t="n">
        <v>25703</v>
      </c>
      <c r="I40" s="18" t="n">
        <v>5628253</v>
      </c>
      <c r="J40" s="18" t="n">
        <v>5552229</v>
      </c>
      <c r="K40" s="18" t="n">
        <v>1879860</v>
      </c>
      <c r="L40" s="18" t="n">
        <v>2638765</v>
      </c>
      <c r="M40" s="109" t="s">
        <v>173</v>
      </c>
      <c r="O40" s="17" t="s">
        <v>60</v>
      </c>
      <c r="P40" s="18" t="n">
        <v>37073582</v>
      </c>
      <c r="Q40" s="18" t="n">
        <v>1600224</v>
      </c>
      <c r="R40" s="18" t="n">
        <v>895</v>
      </c>
      <c r="S40" s="18" t="n">
        <v>6304369</v>
      </c>
      <c r="T40" s="18" t="n">
        <v>9300423</v>
      </c>
      <c r="U40" s="18" t="n">
        <v>2741043</v>
      </c>
      <c r="V40" s="18" t="n">
        <v>90962</v>
      </c>
      <c r="W40" s="18" t="n">
        <v>7826863</v>
      </c>
      <c r="X40" s="18" t="n">
        <v>3991332</v>
      </c>
      <c r="Y40" s="18" t="n">
        <v>5217471</v>
      </c>
      <c r="Z40" s="109" t="s">
        <v>173</v>
      </c>
    </row>
    <row r="41" customFormat="false" ht="13.8" hidden="false" customHeight="false" outlineLevel="0" collapsed="false">
      <c r="B41" s="17" t="s">
        <v>29</v>
      </c>
      <c r="C41" s="18" t="n">
        <v>33500759</v>
      </c>
      <c r="D41" s="18" t="n">
        <v>4461378</v>
      </c>
      <c r="E41" s="18" t="n">
        <v>342507</v>
      </c>
      <c r="F41" s="18" t="n">
        <v>14434</v>
      </c>
      <c r="G41" s="18" t="n">
        <v>4664</v>
      </c>
      <c r="H41" s="109" t="s">
        <v>173</v>
      </c>
      <c r="I41" s="18" t="n">
        <v>4914717</v>
      </c>
      <c r="J41" s="18" t="n">
        <v>10992958</v>
      </c>
      <c r="K41" s="18" t="n">
        <v>4638303</v>
      </c>
      <c r="L41" s="18" t="n">
        <v>8110144</v>
      </c>
      <c r="M41" s="18" t="n">
        <v>21653</v>
      </c>
      <c r="O41" s="17" t="s">
        <v>7</v>
      </c>
      <c r="P41" s="18" t="n">
        <v>33262738</v>
      </c>
      <c r="Q41" s="18" t="n">
        <v>4235880</v>
      </c>
      <c r="R41" s="18" t="n">
        <v>4995198</v>
      </c>
      <c r="S41" s="18" t="n">
        <v>2362398</v>
      </c>
      <c r="T41" s="18" t="n">
        <v>484472</v>
      </c>
      <c r="U41" s="18" t="n">
        <v>387156</v>
      </c>
      <c r="V41" s="18" t="n">
        <v>5138355</v>
      </c>
      <c r="W41" s="18" t="n">
        <v>10300636</v>
      </c>
      <c r="X41" s="18" t="n">
        <v>2721775</v>
      </c>
      <c r="Y41" s="18" t="n">
        <v>2636868</v>
      </c>
      <c r="Z41" s="109" t="s">
        <v>173</v>
      </c>
    </row>
    <row r="42" customFormat="false" ht="13.8" hidden="false" customHeight="false" outlineLevel="0" collapsed="false">
      <c r="B42" s="17" t="s">
        <v>78</v>
      </c>
      <c r="C42" s="18" t="n">
        <v>18753343</v>
      </c>
      <c r="D42" s="18" t="n">
        <v>8238</v>
      </c>
      <c r="E42" s="109" t="s">
        <v>173</v>
      </c>
      <c r="F42" s="18" t="n">
        <v>54323</v>
      </c>
      <c r="G42" s="109" t="s">
        <v>173</v>
      </c>
      <c r="H42" s="109" t="s">
        <v>173</v>
      </c>
      <c r="I42" s="18" t="n">
        <v>59120</v>
      </c>
      <c r="J42" s="18" t="n">
        <v>16809181</v>
      </c>
      <c r="K42" s="18" t="n">
        <v>1765076</v>
      </c>
      <c r="L42" s="18" t="n">
        <v>52981</v>
      </c>
      <c r="M42" s="18" t="n">
        <v>4424</v>
      </c>
      <c r="O42" s="17" t="s">
        <v>102</v>
      </c>
      <c r="P42" s="18" t="n">
        <v>32434035</v>
      </c>
      <c r="Q42" s="18" t="n">
        <v>9938</v>
      </c>
      <c r="R42" s="18" t="n">
        <v>50</v>
      </c>
      <c r="S42" s="18" t="n">
        <v>60449</v>
      </c>
      <c r="T42" s="18" t="n">
        <v>14</v>
      </c>
      <c r="U42" s="18" t="n">
        <v>6684076</v>
      </c>
      <c r="V42" s="18" t="n">
        <v>9100280</v>
      </c>
      <c r="W42" s="18" t="n">
        <v>460254</v>
      </c>
      <c r="X42" s="18" t="n">
        <v>13174709</v>
      </c>
      <c r="Y42" s="18" t="n">
        <v>2944265</v>
      </c>
      <c r="Z42" s="109" t="s">
        <v>173</v>
      </c>
    </row>
    <row r="43" customFormat="false" ht="13.8" hidden="false" customHeight="false" outlineLevel="0" collapsed="false">
      <c r="B43" s="17" t="s">
        <v>124</v>
      </c>
      <c r="C43" s="18" t="n">
        <v>16784434</v>
      </c>
      <c r="D43" s="18" t="n">
        <v>131988</v>
      </c>
      <c r="E43" s="109" t="s">
        <v>173</v>
      </c>
      <c r="F43" s="109" t="s">
        <v>173</v>
      </c>
      <c r="G43" s="109" t="s">
        <v>173</v>
      </c>
      <c r="H43" s="109" t="s">
        <v>173</v>
      </c>
      <c r="I43" s="18" t="n">
        <v>844</v>
      </c>
      <c r="J43" s="18" t="n">
        <v>16235669</v>
      </c>
      <c r="K43" s="18" t="n">
        <v>192098</v>
      </c>
      <c r="L43" s="18" t="n">
        <v>223836</v>
      </c>
      <c r="M43" s="109" t="s">
        <v>173</v>
      </c>
      <c r="O43" s="17" t="s">
        <v>66</v>
      </c>
      <c r="P43" s="18" t="n">
        <v>29026936</v>
      </c>
      <c r="Q43" s="18" t="n">
        <v>6853</v>
      </c>
      <c r="R43" s="18" t="n">
        <v>44608</v>
      </c>
      <c r="S43" s="18" t="n">
        <v>930037</v>
      </c>
      <c r="T43" s="18" t="n">
        <v>4755</v>
      </c>
      <c r="U43" s="109" t="s">
        <v>173</v>
      </c>
      <c r="V43" s="18" t="n">
        <v>5651599</v>
      </c>
      <c r="W43" s="18" t="n">
        <v>3991508</v>
      </c>
      <c r="X43" s="18" t="n">
        <v>17389303</v>
      </c>
      <c r="Y43" s="18" t="n">
        <v>1008272</v>
      </c>
      <c r="Z43" s="109" t="s">
        <v>173</v>
      </c>
    </row>
    <row r="44" customFormat="false" ht="13.8" hidden="false" customHeight="false" outlineLevel="0" collapsed="false">
      <c r="B44" s="17" t="s">
        <v>39</v>
      </c>
      <c r="C44" s="18" t="n">
        <v>12675454</v>
      </c>
      <c r="D44" s="18" t="n">
        <v>2069687</v>
      </c>
      <c r="E44" s="18" t="n">
        <v>1303742</v>
      </c>
      <c r="F44" s="18" t="n">
        <v>75588</v>
      </c>
      <c r="G44" s="109" t="s">
        <v>173</v>
      </c>
      <c r="H44" s="109" t="s">
        <v>173</v>
      </c>
      <c r="I44" s="18" t="n">
        <v>5036835</v>
      </c>
      <c r="J44" s="18" t="n">
        <v>511110</v>
      </c>
      <c r="K44" s="18" t="n">
        <v>3502615</v>
      </c>
      <c r="L44" s="18" t="n">
        <v>157839</v>
      </c>
      <c r="M44" s="18" t="n">
        <v>18038</v>
      </c>
      <c r="O44" s="17" t="s">
        <v>36</v>
      </c>
      <c r="P44" s="18" t="n">
        <v>27619601</v>
      </c>
      <c r="Q44" s="18" t="n">
        <v>5148284</v>
      </c>
      <c r="R44" s="109" t="s">
        <v>173</v>
      </c>
      <c r="S44" s="18" t="n">
        <v>8405</v>
      </c>
      <c r="T44" s="109" t="s">
        <v>173</v>
      </c>
      <c r="U44" s="18" t="n">
        <v>4171</v>
      </c>
      <c r="V44" s="18" t="n">
        <v>26330</v>
      </c>
      <c r="W44" s="18" t="n">
        <v>141902</v>
      </c>
      <c r="X44" s="18" t="n">
        <v>19482597</v>
      </c>
      <c r="Y44" s="18" t="n">
        <v>2807912</v>
      </c>
      <c r="Z44" s="109" t="s">
        <v>173</v>
      </c>
    </row>
    <row r="45" customFormat="false" ht="13.8" hidden="false" customHeight="false" outlineLevel="0" collapsed="false">
      <c r="B45" s="17" t="s">
        <v>160</v>
      </c>
      <c r="C45" s="18" t="n">
        <v>11445302</v>
      </c>
      <c r="D45" s="18" t="n">
        <v>190395</v>
      </c>
      <c r="E45" s="18" t="n">
        <v>170645</v>
      </c>
      <c r="F45" s="18" t="n">
        <v>34500</v>
      </c>
      <c r="G45" s="18" t="n">
        <v>6505</v>
      </c>
      <c r="H45" s="18" t="n">
        <v>6817</v>
      </c>
      <c r="I45" s="18" t="n">
        <v>3991319</v>
      </c>
      <c r="J45" s="18" t="n">
        <v>1086950</v>
      </c>
      <c r="K45" s="18" t="n">
        <v>531210</v>
      </c>
      <c r="L45" s="18" t="n">
        <v>5426960</v>
      </c>
      <c r="M45" s="109" t="s">
        <v>173</v>
      </c>
      <c r="O45" s="17" t="s">
        <v>63</v>
      </c>
      <c r="P45" s="18" t="n">
        <v>27461970</v>
      </c>
      <c r="Q45" s="18" t="n">
        <v>2236309</v>
      </c>
      <c r="R45" s="18" t="n">
        <v>1082227</v>
      </c>
      <c r="S45" s="109" t="s">
        <v>173</v>
      </c>
      <c r="T45" s="109" t="s">
        <v>173</v>
      </c>
      <c r="U45" s="109" t="s">
        <v>173</v>
      </c>
      <c r="V45" s="18" t="n">
        <v>19856469</v>
      </c>
      <c r="W45" s="18" t="n">
        <v>189749</v>
      </c>
      <c r="X45" s="18" t="n">
        <v>1752737</v>
      </c>
      <c r="Y45" s="18" t="n">
        <v>2344478</v>
      </c>
      <c r="Z45" s="109" t="s">
        <v>173</v>
      </c>
    </row>
    <row r="46" customFormat="false" ht="13.8" hidden="false" customHeight="false" outlineLevel="0" collapsed="false">
      <c r="B46" s="17" t="s">
        <v>64</v>
      </c>
      <c r="C46" s="18" t="n">
        <v>10972465</v>
      </c>
      <c r="D46" s="18" t="n">
        <v>2373484</v>
      </c>
      <c r="E46" s="18" t="n">
        <v>2777080</v>
      </c>
      <c r="F46" s="18" t="n">
        <v>67126</v>
      </c>
      <c r="G46" s="18" t="n">
        <v>15704</v>
      </c>
      <c r="H46" s="18" t="n">
        <v>7827</v>
      </c>
      <c r="I46" s="18" t="n">
        <v>36823</v>
      </c>
      <c r="J46" s="18" t="n">
        <v>5133470</v>
      </c>
      <c r="K46" s="18" t="n">
        <v>48297</v>
      </c>
      <c r="L46" s="18" t="n">
        <v>470608</v>
      </c>
      <c r="M46" s="18" t="n">
        <v>42046</v>
      </c>
      <c r="O46" s="17" t="s">
        <v>174</v>
      </c>
      <c r="P46" s="18" t="n">
        <v>26484982</v>
      </c>
      <c r="Q46" s="18" t="n">
        <v>1193287</v>
      </c>
      <c r="R46" s="18" t="n">
        <v>455339</v>
      </c>
      <c r="S46" s="18" t="n">
        <v>67236</v>
      </c>
      <c r="T46" s="109" t="s">
        <v>173</v>
      </c>
      <c r="U46" s="18" t="n">
        <v>2</v>
      </c>
      <c r="V46" s="18" t="n">
        <v>556480</v>
      </c>
      <c r="W46" s="18" t="n">
        <v>15956397</v>
      </c>
      <c r="X46" s="18" t="n">
        <v>6899712</v>
      </c>
      <c r="Y46" s="18" t="n">
        <v>1356528</v>
      </c>
      <c r="Z46" s="109" t="s">
        <v>173</v>
      </c>
    </row>
    <row r="47" customFormat="false" ht="13.8" hidden="false" customHeight="false" outlineLevel="0" collapsed="false">
      <c r="B47" s="17" t="s">
        <v>161</v>
      </c>
      <c r="C47" s="18" t="n">
        <v>10828680</v>
      </c>
      <c r="D47" s="18" t="n">
        <v>226078</v>
      </c>
      <c r="E47" s="109" t="s">
        <v>173</v>
      </c>
      <c r="F47" s="18" t="n">
        <v>349</v>
      </c>
      <c r="G47" s="109" t="s">
        <v>173</v>
      </c>
      <c r="H47" s="109" t="s">
        <v>173</v>
      </c>
      <c r="I47" s="18" t="n">
        <v>221169</v>
      </c>
      <c r="J47" s="18" t="n">
        <v>8412065</v>
      </c>
      <c r="K47" s="18" t="n">
        <v>622489</v>
      </c>
      <c r="L47" s="18" t="n">
        <v>1342618</v>
      </c>
      <c r="M47" s="18" t="n">
        <v>3912</v>
      </c>
      <c r="O47" s="17" t="s">
        <v>175</v>
      </c>
      <c r="P47" s="18" t="n">
        <v>25581309</v>
      </c>
      <c r="Q47" s="18" t="n">
        <v>27195</v>
      </c>
      <c r="R47" s="18" t="n">
        <v>79250</v>
      </c>
      <c r="S47" s="18" t="n">
        <v>289927</v>
      </c>
      <c r="T47" s="109" t="s">
        <v>173</v>
      </c>
      <c r="U47" s="18" t="n">
        <v>740</v>
      </c>
      <c r="V47" s="18" t="n">
        <v>7940369</v>
      </c>
      <c r="W47" s="18" t="n">
        <v>4646503</v>
      </c>
      <c r="X47" s="18" t="n">
        <v>10463807</v>
      </c>
      <c r="Y47" s="18" t="n">
        <v>2132103</v>
      </c>
      <c r="Z47" s="18" t="n">
        <v>1414</v>
      </c>
    </row>
    <row r="48" customFormat="false" ht="13.8" hidden="false" customHeight="false" outlineLevel="0" collapsed="false">
      <c r="B48" s="17" t="s">
        <v>176</v>
      </c>
      <c r="C48" s="18" t="n">
        <v>10378138</v>
      </c>
      <c r="D48" s="109" t="s">
        <v>173</v>
      </c>
      <c r="E48" s="109" t="s">
        <v>173</v>
      </c>
      <c r="F48" s="109" t="s">
        <v>173</v>
      </c>
      <c r="G48" s="109" t="s">
        <v>173</v>
      </c>
      <c r="H48" s="109" t="s">
        <v>173</v>
      </c>
      <c r="I48" s="109" t="s">
        <v>173</v>
      </c>
      <c r="J48" s="109" t="s">
        <v>173</v>
      </c>
      <c r="K48" s="18" t="n">
        <v>10378138</v>
      </c>
      <c r="L48" s="109" t="s">
        <v>173</v>
      </c>
      <c r="M48" s="109" t="s">
        <v>173</v>
      </c>
      <c r="O48" s="17" t="s">
        <v>29</v>
      </c>
      <c r="P48" s="18" t="n">
        <v>25548544</v>
      </c>
      <c r="Q48" s="18" t="n">
        <v>1244617</v>
      </c>
      <c r="R48" s="18" t="n">
        <v>174481</v>
      </c>
      <c r="S48" s="18" t="n">
        <v>54490</v>
      </c>
      <c r="T48" s="18" t="n">
        <v>416326</v>
      </c>
      <c r="U48" s="18" t="n">
        <v>221415</v>
      </c>
      <c r="V48" s="18" t="n">
        <v>1804775</v>
      </c>
      <c r="W48" s="18" t="n">
        <v>2728967</v>
      </c>
      <c r="X48" s="18" t="n">
        <v>17551911</v>
      </c>
      <c r="Y48" s="18" t="n">
        <v>1350623</v>
      </c>
      <c r="Z48" s="18" t="n">
        <v>939</v>
      </c>
    </row>
    <row r="49" customFormat="false" ht="13.8" hidden="false" customHeight="false" outlineLevel="0" collapsed="false">
      <c r="B49" s="17" t="s">
        <v>123</v>
      </c>
      <c r="C49" s="18" t="n">
        <v>8830044</v>
      </c>
      <c r="D49" s="109" t="s">
        <v>173</v>
      </c>
      <c r="E49" s="109" t="s">
        <v>173</v>
      </c>
      <c r="F49" s="109" t="s">
        <v>173</v>
      </c>
      <c r="G49" s="109" t="s">
        <v>173</v>
      </c>
      <c r="H49" s="109" t="s">
        <v>173</v>
      </c>
      <c r="I49" s="18" t="n">
        <v>65545</v>
      </c>
      <c r="J49" s="18" t="n">
        <v>7950713</v>
      </c>
      <c r="K49" s="18" t="n">
        <v>757467</v>
      </c>
      <c r="L49" s="18" t="n">
        <v>56319</v>
      </c>
      <c r="M49" s="109" t="s">
        <v>173</v>
      </c>
      <c r="O49" s="17" t="s">
        <v>111</v>
      </c>
      <c r="P49" s="18" t="n">
        <v>20015470</v>
      </c>
      <c r="Q49" s="18" t="n">
        <v>2343856</v>
      </c>
      <c r="R49" s="18" t="n">
        <v>7851</v>
      </c>
      <c r="S49" s="18" t="n">
        <v>140947</v>
      </c>
      <c r="T49" s="109" t="s">
        <v>173</v>
      </c>
      <c r="U49" s="18" t="n">
        <v>5823</v>
      </c>
      <c r="V49" s="18" t="n">
        <v>13158980</v>
      </c>
      <c r="W49" s="18" t="n">
        <v>641314</v>
      </c>
      <c r="X49" s="18" t="n">
        <v>2112443</v>
      </c>
      <c r="Y49" s="18" t="n">
        <v>1594963</v>
      </c>
      <c r="Z49" s="18" t="n">
        <v>9293</v>
      </c>
    </row>
    <row r="50" customFormat="false" ht="13.8" hidden="false" customHeight="false" outlineLevel="0" collapsed="false">
      <c r="B50" s="17" t="s">
        <v>174</v>
      </c>
      <c r="C50" s="18" t="n">
        <v>8725407</v>
      </c>
      <c r="D50" s="109" t="s">
        <v>173</v>
      </c>
      <c r="E50" s="109" t="s">
        <v>173</v>
      </c>
      <c r="F50" s="18" t="n">
        <v>6601</v>
      </c>
      <c r="G50" s="109" t="s">
        <v>173</v>
      </c>
      <c r="H50" s="109" t="s">
        <v>173</v>
      </c>
      <c r="I50" s="18" t="n">
        <v>334532</v>
      </c>
      <c r="J50" s="18" t="n">
        <v>1095070</v>
      </c>
      <c r="K50" s="18" t="n">
        <v>7282349</v>
      </c>
      <c r="L50" s="18" t="n">
        <v>6855</v>
      </c>
      <c r="M50" s="109" t="s">
        <v>173</v>
      </c>
      <c r="O50" s="17" t="s">
        <v>79</v>
      </c>
      <c r="P50" s="18" t="n">
        <v>18634315</v>
      </c>
      <c r="Q50" s="18" t="n">
        <v>3749646</v>
      </c>
      <c r="R50" s="18" t="n">
        <v>141</v>
      </c>
      <c r="S50" s="18" t="n">
        <v>1267256</v>
      </c>
      <c r="T50" s="18" t="n">
        <v>588</v>
      </c>
      <c r="U50" s="109" t="s">
        <v>173</v>
      </c>
      <c r="V50" s="18" t="n">
        <v>1306684</v>
      </c>
      <c r="W50" s="18" t="n">
        <v>2210620</v>
      </c>
      <c r="X50" s="18" t="n">
        <v>8335021</v>
      </c>
      <c r="Y50" s="18" t="n">
        <v>1764359</v>
      </c>
      <c r="Z50" s="109" t="s">
        <v>173</v>
      </c>
    </row>
    <row r="51" customFormat="false" ht="13.8" hidden="false" customHeight="false" outlineLevel="0" collapsed="false">
      <c r="B51" s="17" t="s">
        <v>111</v>
      </c>
      <c r="C51" s="18" t="n">
        <v>8216005</v>
      </c>
      <c r="D51" s="18" t="n">
        <v>686010</v>
      </c>
      <c r="E51" s="18" t="n">
        <v>520579</v>
      </c>
      <c r="F51" s="109" t="s">
        <v>173</v>
      </c>
      <c r="G51" s="109" t="s">
        <v>173</v>
      </c>
      <c r="H51" s="109" t="s">
        <v>173</v>
      </c>
      <c r="I51" s="18" t="n">
        <v>69794</v>
      </c>
      <c r="J51" s="18" t="n">
        <v>2354678</v>
      </c>
      <c r="K51" s="18" t="n">
        <v>260518</v>
      </c>
      <c r="L51" s="18" t="n">
        <v>4324426</v>
      </c>
      <c r="M51" s="109" t="s">
        <v>173</v>
      </c>
      <c r="O51" s="17" t="s">
        <v>27</v>
      </c>
      <c r="P51" s="18" t="n">
        <v>15680669</v>
      </c>
      <c r="Q51" s="18" t="n">
        <v>14494047</v>
      </c>
      <c r="R51" s="109" t="s">
        <v>173</v>
      </c>
      <c r="S51" s="18" t="n">
        <v>1076885</v>
      </c>
      <c r="T51" s="109" t="s">
        <v>173</v>
      </c>
      <c r="U51" s="109" t="s">
        <v>173</v>
      </c>
      <c r="V51" s="18" t="n">
        <v>71016</v>
      </c>
      <c r="W51" s="18" t="n">
        <v>15595</v>
      </c>
      <c r="X51" s="18" t="n">
        <v>22011</v>
      </c>
      <c r="Y51" s="18" t="n">
        <v>1116</v>
      </c>
      <c r="Z51" s="109" t="s">
        <v>173</v>
      </c>
    </row>
    <row r="52" customFormat="false" ht="13.8" hidden="false" customHeight="false" outlineLevel="0" collapsed="false">
      <c r="B52" s="17" t="s">
        <v>61</v>
      </c>
      <c r="C52" s="18" t="n">
        <v>7425301</v>
      </c>
      <c r="D52" s="18" t="n">
        <v>51792</v>
      </c>
      <c r="E52" s="18" t="n">
        <v>5866048</v>
      </c>
      <c r="F52" s="18" t="n">
        <v>59</v>
      </c>
      <c r="G52" s="109" t="s">
        <v>173</v>
      </c>
      <c r="H52" s="109" t="s">
        <v>173</v>
      </c>
      <c r="I52" s="18" t="n">
        <v>19561</v>
      </c>
      <c r="J52" s="18" t="n">
        <v>969696</v>
      </c>
      <c r="K52" s="18" t="n">
        <v>505155</v>
      </c>
      <c r="L52" s="18" t="n">
        <v>12988</v>
      </c>
      <c r="M52" s="109" t="s">
        <v>173</v>
      </c>
      <c r="O52" s="17" t="s">
        <v>31</v>
      </c>
      <c r="P52" s="18" t="n">
        <v>13808994</v>
      </c>
      <c r="Q52" s="18" t="n">
        <v>13391116</v>
      </c>
      <c r="R52" s="109" t="s">
        <v>173</v>
      </c>
      <c r="S52" s="18" t="n">
        <v>385013</v>
      </c>
      <c r="T52" s="109" t="s">
        <v>173</v>
      </c>
      <c r="U52" s="109" t="s">
        <v>173</v>
      </c>
      <c r="V52" s="18" t="n">
        <v>65</v>
      </c>
      <c r="W52" s="18" t="n">
        <v>1205</v>
      </c>
      <c r="X52" s="18" t="n">
        <v>1516</v>
      </c>
      <c r="Y52" s="18" t="n">
        <v>30080</v>
      </c>
      <c r="Z52" s="109" t="s">
        <v>173</v>
      </c>
    </row>
    <row r="53" customFormat="false" ht="13.8" hidden="false" customHeight="false" outlineLevel="0" collapsed="false">
      <c r="B53" s="17" t="s">
        <v>16</v>
      </c>
      <c r="C53" s="18" t="n">
        <v>6195285</v>
      </c>
      <c r="D53" s="109" t="s">
        <v>173</v>
      </c>
      <c r="E53" s="18" t="n">
        <v>1170927</v>
      </c>
      <c r="F53" s="109" t="s">
        <v>173</v>
      </c>
      <c r="G53" s="109" t="s">
        <v>173</v>
      </c>
      <c r="H53" s="109" t="s">
        <v>173</v>
      </c>
      <c r="I53" s="109" t="s">
        <v>173</v>
      </c>
      <c r="J53" s="18" t="n">
        <v>12147</v>
      </c>
      <c r="K53" s="18" t="n">
        <v>5012186</v>
      </c>
      <c r="L53" s="18" t="n">
        <v>25</v>
      </c>
      <c r="M53" s="109" t="s">
        <v>173</v>
      </c>
      <c r="O53" s="17" t="s">
        <v>177</v>
      </c>
      <c r="P53" s="18" t="n">
        <v>13197311</v>
      </c>
      <c r="Q53" s="18" t="n">
        <v>177766</v>
      </c>
      <c r="R53" s="109" t="s">
        <v>173</v>
      </c>
      <c r="S53" s="18" t="n">
        <v>14163</v>
      </c>
      <c r="T53" s="18" t="n">
        <v>139</v>
      </c>
      <c r="U53" s="109" t="s">
        <v>173</v>
      </c>
      <c r="V53" s="18" t="n">
        <v>25920</v>
      </c>
      <c r="W53" s="18" t="n">
        <v>12976716</v>
      </c>
      <c r="X53" s="18" t="n">
        <v>2179</v>
      </c>
      <c r="Y53" s="18" t="n">
        <v>429</v>
      </c>
      <c r="Z53" s="109" t="s">
        <v>173</v>
      </c>
    </row>
    <row r="54" customFormat="false" ht="13.8" hidden="false" customHeight="false" outlineLevel="0" collapsed="false">
      <c r="B54" s="17" t="s">
        <v>34</v>
      </c>
      <c r="C54" s="18" t="n">
        <v>5825402</v>
      </c>
      <c r="D54" s="18" t="n">
        <v>4132570</v>
      </c>
      <c r="E54" s="18" t="n">
        <v>574307</v>
      </c>
      <c r="F54" s="18" t="n">
        <v>53544</v>
      </c>
      <c r="G54" s="18" t="n">
        <v>580</v>
      </c>
      <c r="H54" s="18" t="n">
        <v>16045</v>
      </c>
      <c r="I54" s="18" t="n">
        <v>227949</v>
      </c>
      <c r="J54" s="18" t="n">
        <v>164281</v>
      </c>
      <c r="K54" s="18" t="n">
        <v>446189</v>
      </c>
      <c r="L54" s="18" t="n">
        <v>182785</v>
      </c>
      <c r="M54" s="18" t="n">
        <v>27153</v>
      </c>
      <c r="O54" s="17" t="s">
        <v>33</v>
      </c>
      <c r="P54" s="18" t="n">
        <v>12746343</v>
      </c>
      <c r="Q54" s="18" t="n">
        <v>12682725</v>
      </c>
      <c r="R54" s="109" t="s">
        <v>173</v>
      </c>
      <c r="S54" s="109" t="s">
        <v>173</v>
      </c>
      <c r="T54" s="18" t="n">
        <v>17359</v>
      </c>
      <c r="U54" s="109" t="s">
        <v>173</v>
      </c>
      <c r="V54" s="18" t="n">
        <v>46259</v>
      </c>
      <c r="W54" s="109" t="s">
        <v>173</v>
      </c>
      <c r="X54" s="109" t="s">
        <v>173</v>
      </c>
      <c r="Y54" s="109" t="s">
        <v>173</v>
      </c>
      <c r="Z54" s="109" t="s">
        <v>173</v>
      </c>
    </row>
    <row r="55" customFormat="false" ht="13.8" hidden="false" customHeight="false" outlineLevel="0" collapsed="false">
      <c r="B55" s="17" t="s">
        <v>178</v>
      </c>
      <c r="C55" s="18" t="n">
        <v>5580953</v>
      </c>
      <c r="D55" s="18" t="n">
        <v>3537879</v>
      </c>
      <c r="E55" s="109" t="s">
        <v>173</v>
      </c>
      <c r="F55" s="109" t="s">
        <v>173</v>
      </c>
      <c r="G55" s="109" t="s">
        <v>173</v>
      </c>
      <c r="H55" s="109" t="s">
        <v>173</v>
      </c>
      <c r="I55" s="18" t="n">
        <v>1929019</v>
      </c>
      <c r="J55" s="18" t="n">
        <v>58538</v>
      </c>
      <c r="K55" s="18" t="n">
        <v>16835</v>
      </c>
      <c r="L55" s="18" t="n">
        <v>38681</v>
      </c>
      <c r="M55" s="109" t="s">
        <v>173</v>
      </c>
      <c r="O55" s="17" t="s">
        <v>124</v>
      </c>
      <c r="P55" s="18" t="n">
        <v>12393621</v>
      </c>
      <c r="Q55" s="18" t="n">
        <v>74955</v>
      </c>
      <c r="R55" s="18" t="n">
        <v>106469</v>
      </c>
      <c r="S55" s="18" t="n">
        <v>86853</v>
      </c>
      <c r="T55" s="18" t="n">
        <v>17029</v>
      </c>
      <c r="U55" s="18" t="n">
        <v>19612</v>
      </c>
      <c r="V55" s="18" t="n">
        <v>2630787</v>
      </c>
      <c r="W55" s="18" t="n">
        <v>4175185</v>
      </c>
      <c r="X55" s="18" t="n">
        <v>4705249</v>
      </c>
      <c r="Y55" s="18" t="n">
        <v>549478</v>
      </c>
      <c r="Z55" s="18" t="n">
        <v>28004</v>
      </c>
    </row>
    <row r="56" customFormat="false" ht="13.8" hidden="false" customHeight="false" outlineLevel="0" collapsed="false">
      <c r="B56" s="17" t="s">
        <v>179</v>
      </c>
      <c r="C56" s="18" t="n">
        <v>5462388</v>
      </c>
      <c r="D56" s="18" t="n">
        <v>80392</v>
      </c>
      <c r="E56" s="18" t="n">
        <v>44081</v>
      </c>
      <c r="F56" s="18" t="n">
        <v>3873553</v>
      </c>
      <c r="G56" s="109" t="s">
        <v>173</v>
      </c>
      <c r="H56" s="109" t="s">
        <v>173</v>
      </c>
      <c r="I56" s="18" t="n">
        <v>153380</v>
      </c>
      <c r="J56" s="18" t="n">
        <v>1641</v>
      </c>
      <c r="K56" s="18" t="n">
        <v>1178565</v>
      </c>
      <c r="L56" s="18" t="n">
        <v>130775</v>
      </c>
      <c r="M56" s="109" t="s">
        <v>173</v>
      </c>
      <c r="O56" s="17" t="s">
        <v>109</v>
      </c>
      <c r="P56" s="18" t="n">
        <v>12071627</v>
      </c>
      <c r="Q56" s="18" t="n">
        <v>1006721</v>
      </c>
      <c r="R56" s="109" t="s">
        <v>173</v>
      </c>
      <c r="S56" s="18" t="n">
        <v>72163</v>
      </c>
      <c r="T56" s="18" t="n">
        <v>605750</v>
      </c>
      <c r="U56" s="109" t="s">
        <v>173</v>
      </c>
      <c r="V56" s="18" t="n">
        <v>9793804</v>
      </c>
      <c r="W56" s="18" t="n">
        <v>497993</v>
      </c>
      <c r="X56" s="18" t="n">
        <v>79647</v>
      </c>
      <c r="Y56" s="18" t="n">
        <v>15548</v>
      </c>
      <c r="Z56" s="109" t="s">
        <v>173</v>
      </c>
    </row>
    <row r="57" customFormat="false" ht="13.8" hidden="false" customHeight="false" outlineLevel="0" collapsed="false">
      <c r="B57" s="17" t="s">
        <v>159</v>
      </c>
      <c r="C57" s="18" t="n">
        <v>4796894</v>
      </c>
      <c r="D57" s="18" t="n">
        <v>2466811</v>
      </c>
      <c r="E57" s="109" t="s">
        <v>173</v>
      </c>
      <c r="F57" s="109" t="s">
        <v>173</v>
      </c>
      <c r="G57" s="18" t="n">
        <v>112</v>
      </c>
      <c r="H57" s="109" t="s">
        <v>173</v>
      </c>
      <c r="I57" s="18" t="n">
        <v>13730</v>
      </c>
      <c r="J57" s="18" t="n">
        <v>1571281</v>
      </c>
      <c r="K57" s="18" t="n">
        <v>568443</v>
      </c>
      <c r="L57" s="18" t="n">
        <v>176517</v>
      </c>
      <c r="M57" s="109" t="s">
        <v>173</v>
      </c>
      <c r="O57" s="17" t="s">
        <v>180</v>
      </c>
      <c r="P57" s="18" t="n">
        <v>11996660</v>
      </c>
      <c r="Q57" s="18" t="n">
        <v>1867574</v>
      </c>
      <c r="R57" s="109" t="s">
        <v>173</v>
      </c>
      <c r="S57" s="18" t="n">
        <v>10</v>
      </c>
      <c r="T57" s="18" t="n">
        <v>28816</v>
      </c>
      <c r="U57" s="18" t="n">
        <v>36027</v>
      </c>
      <c r="V57" s="18" t="n">
        <v>2797</v>
      </c>
      <c r="W57" s="18" t="n">
        <v>86550</v>
      </c>
      <c r="X57" s="18" t="n">
        <v>8857617</v>
      </c>
      <c r="Y57" s="18" t="n">
        <v>1117269</v>
      </c>
      <c r="Z57" s="109" t="s">
        <v>173</v>
      </c>
    </row>
    <row r="58" customFormat="false" ht="13.8" hidden="false" customHeight="false" outlineLevel="0" collapsed="false">
      <c r="B58" s="17" t="s">
        <v>59</v>
      </c>
      <c r="C58" s="18" t="n">
        <v>4449352</v>
      </c>
      <c r="D58" s="109" t="s">
        <v>173</v>
      </c>
      <c r="E58" s="18" t="n">
        <v>1419462</v>
      </c>
      <c r="F58" s="109" t="s">
        <v>173</v>
      </c>
      <c r="G58" s="18" t="n">
        <v>61293</v>
      </c>
      <c r="H58" s="109" t="s">
        <v>173</v>
      </c>
      <c r="I58" s="109" t="s">
        <v>173</v>
      </c>
      <c r="J58" s="18" t="n">
        <v>43376</v>
      </c>
      <c r="K58" s="18" t="n">
        <v>2914420</v>
      </c>
      <c r="L58" s="18" t="n">
        <v>10802</v>
      </c>
      <c r="M58" s="109" t="s">
        <v>173</v>
      </c>
      <c r="O58" s="17" t="s">
        <v>147</v>
      </c>
      <c r="P58" s="18" t="n">
        <v>10792640</v>
      </c>
      <c r="Q58" s="109" t="s">
        <v>173</v>
      </c>
      <c r="R58" s="109" t="s">
        <v>173</v>
      </c>
      <c r="S58" s="109" t="s">
        <v>173</v>
      </c>
      <c r="T58" s="109" t="s">
        <v>173</v>
      </c>
      <c r="U58" s="109" t="s">
        <v>173</v>
      </c>
      <c r="V58" s="18" t="n">
        <v>10706</v>
      </c>
      <c r="W58" s="18" t="n">
        <v>196825</v>
      </c>
      <c r="X58" s="109" t="s">
        <v>173</v>
      </c>
      <c r="Y58" s="18" t="n">
        <v>10585109</v>
      </c>
      <c r="Z58" s="109" t="s">
        <v>173</v>
      </c>
    </row>
    <row r="59" customFormat="false" ht="13.8" hidden="false" customHeight="false" outlineLevel="0" collapsed="false">
      <c r="B59" s="17" t="s">
        <v>181</v>
      </c>
      <c r="C59" s="18" t="n">
        <v>4113379</v>
      </c>
      <c r="D59" s="18" t="n">
        <v>1847999</v>
      </c>
      <c r="E59" s="18" t="n">
        <v>97947</v>
      </c>
      <c r="F59" s="18" t="n">
        <v>204267</v>
      </c>
      <c r="G59" s="18" t="n">
        <v>240</v>
      </c>
      <c r="H59" s="109" t="s">
        <v>173</v>
      </c>
      <c r="I59" s="18" t="n">
        <v>823626</v>
      </c>
      <c r="J59" s="18" t="n">
        <v>35899</v>
      </c>
      <c r="K59" s="18" t="n">
        <v>61406</v>
      </c>
      <c r="L59" s="18" t="n">
        <v>1041994</v>
      </c>
      <c r="M59" s="109" t="s">
        <v>173</v>
      </c>
      <c r="O59" s="17" t="s">
        <v>159</v>
      </c>
      <c r="P59" s="18" t="n">
        <v>10124551</v>
      </c>
      <c r="Q59" s="18" t="n">
        <v>530965</v>
      </c>
      <c r="R59" s="109" t="s">
        <v>173</v>
      </c>
      <c r="S59" s="18" t="n">
        <v>80019</v>
      </c>
      <c r="T59" s="18" t="n">
        <v>2314923</v>
      </c>
      <c r="U59" s="109" t="s">
        <v>173</v>
      </c>
      <c r="V59" s="18" t="n">
        <v>2359951</v>
      </c>
      <c r="W59" s="18" t="n">
        <v>1486957</v>
      </c>
      <c r="X59" s="18" t="n">
        <v>1589681</v>
      </c>
      <c r="Y59" s="18" t="n">
        <v>1762055</v>
      </c>
      <c r="Z59" s="109" t="s">
        <v>173</v>
      </c>
    </row>
    <row r="60" customFormat="false" ht="13.8" hidden="false" customHeight="false" outlineLevel="0" collapsed="false">
      <c r="B60" s="17" t="s">
        <v>182</v>
      </c>
      <c r="C60" s="18" t="n">
        <v>4020602</v>
      </c>
      <c r="D60" s="18" t="n">
        <v>2395917</v>
      </c>
      <c r="E60" s="18" t="n">
        <v>208659</v>
      </c>
      <c r="F60" s="18" t="n">
        <v>122741</v>
      </c>
      <c r="G60" s="109" t="s">
        <v>173</v>
      </c>
      <c r="H60" s="109" t="s">
        <v>173</v>
      </c>
      <c r="I60" s="18" t="n">
        <v>92881</v>
      </c>
      <c r="J60" s="18" t="n">
        <v>702507</v>
      </c>
      <c r="K60" s="18" t="n">
        <v>293032</v>
      </c>
      <c r="L60" s="18" t="n">
        <v>204866</v>
      </c>
      <c r="M60" s="109" t="s">
        <v>173</v>
      </c>
      <c r="O60" s="17" t="s">
        <v>64</v>
      </c>
      <c r="P60" s="18" t="n">
        <v>9828395</v>
      </c>
      <c r="Q60" s="18" t="n">
        <v>5764470</v>
      </c>
      <c r="R60" s="18" t="n">
        <v>11986</v>
      </c>
      <c r="S60" s="18" t="n">
        <v>144755</v>
      </c>
      <c r="T60" s="18" t="n">
        <v>14078</v>
      </c>
      <c r="U60" s="109" t="s">
        <v>173</v>
      </c>
      <c r="V60" s="18" t="n">
        <v>411582</v>
      </c>
      <c r="W60" s="18" t="n">
        <v>431543</v>
      </c>
      <c r="X60" s="18" t="n">
        <v>2316503</v>
      </c>
      <c r="Y60" s="18" t="n">
        <v>707079</v>
      </c>
      <c r="Z60" s="18" t="n">
        <v>26399</v>
      </c>
    </row>
    <row r="61" customFormat="false" ht="13.8" hidden="false" customHeight="false" outlineLevel="0" collapsed="false">
      <c r="B61" s="17" t="s">
        <v>66</v>
      </c>
      <c r="C61" s="18" t="n">
        <v>3259262</v>
      </c>
      <c r="D61" s="18" t="n">
        <v>103892</v>
      </c>
      <c r="E61" s="18" t="n">
        <v>2511983</v>
      </c>
      <c r="F61" s="18" t="n">
        <v>88394</v>
      </c>
      <c r="G61" s="109" t="s">
        <v>173</v>
      </c>
      <c r="H61" s="109" t="s">
        <v>173</v>
      </c>
      <c r="I61" s="18" t="n">
        <v>276</v>
      </c>
      <c r="J61" s="109" t="s">
        <v>173</v>
      </c>
      <c r="K61" s="18" t="n">
        <v>540936</v>
      </c>
      <c r="L61" s="18" t="n">
        <v>13781</v>
      </c>
      <c r="M61" s="109" t="s">
        <v>173</v>
      </c>
      <c r="O61" s="17" t="s">
        <v>108</v>
      </c>
      <c r="P61" s="18" t="n">
        <v>9638832</v>
      </c>
      <c r="Q61" s="18" t="n">
        <v>48021</v>
      </c>
      <c r="R61" s="109" t="s">
        <v>173</v>
      </c>
      <c r="S61" s="18" t="n">
        <v>507231</v>
      </c>
      <c r="T61" s="18" t="n">
        <v>32255</v>
      </c>
      <c r="U61" s="109" t="s">
        <v>173</v>
      </c>
      <c r="V61" s="18" t="n">
        <v>9043087</v>
      </c>
      <c r="W61" s="18" t="n">
        <v>1786</v>
      </c>
      <c r="X61" s="18" t="n">
        <v>6289</v>
      </c>
      <c r="Y61" s="18" t="n">
        <v>162</v>
      </c>
      <c r="Z61" s="109" t="s">
        <v>173</v>
      </c>
    </row>
    <row r="62" customFormat="false" ht="13.8" hidden="false" customHeight="false" outlineLevel="0" collapsed="false">
      <c r="B62" s="17" t="s">
        <v>164</v>
      </c>
      <c r="C62" s="18" t="n">
        <v>3256647</v>
      </c>
      <c r="D62" s="18" t="n">
        <v>1371733</v>
      </c>
      <c r="E62" s="18" t="n">
        <v>131769</v>
      </c>
      <c r="F62" s="109" t="s">
        <v>173</v>
      </c>
      <c r="G62" s="109" t="s">
        <v>173</v>
      </c>
      <c r="H62" s="109" t="s">
        <v>173</v>
      </c>
      <c r="I62" s="18" t="n">
        <v>163</v>
      </c>
      <c r="J62" s="18" t="n">
        <v>6920</v>
      </c>
      <c r="K62" s="18" t="n">
        <v>1086969</v>
      </c>
      <c r="L62" s="18" t="n">
        <v>657063</v>
      </c>
      <c r="M62" s="18" t="n">
        <v>2030</v>
      </c>
      <c r="O62" s="17" t="s">
        <v>164</v>
      </c>
      <c r="P62" s="18" t="n">
        <v>7333374</v>
      </c>
      <c r="Q62" s="18" t="n">
        <v>2466006</v>
      </c>
      <c r="R62" s="109" t="s">
        <v>173</v>
      </c>
      <c r="S62" s="18" t="n">
        <v>137</v>
      </c>
      <c r="T62" s="18" t="n">
        <v>157540</v>
      </c>
      <c r="U62" s="18" t="n">
        <v>35466</v>
      </c>
      <c r="V62" s="18" t="n">
        <v>1981808</v>
      </c>
      <c r="W62" s="18" t="n">
        <v>1215811</v>
      </c>
      <c r="X62" s="18" t="n">
        <v>1297716</v>
      </c>
      <c r="Y62" s="18" t="n">
        <v>178890</v>
      </c>
      <c r="Z62" s="109" t="s">
        <v>173</v>
      </c>
    </row>
    <row r="63" customFormat="false" ht="13.8" hidden="false" customHeight="false" outlineLevel="0" collapsed="false">
      <c r="B63" s="17" t="s">
        <v>27</v>
      </c>
      <c r="C63" s="18" t="n">
        <v>3200030</v>
      </c>
      <c r="D63" s="109" t="s">
        <v>173</v>
      </c>
      <c r="E63" s="18" t="n">
        <v>3066745</v>
      </c>
      <c r="F63" s="109" t="s">
        <v>173</v>
      </c>
      <c r="G63" s="109" t="s">
        <v>173</v>
      </c>
      <c r="H63" s="109" t="s">
        <v>173</v>
      </c>
      <c r="I63" s="18" t="n">
        <v>669</v>
      </c>
      <c r="J63" s="109" t="s">
        <v>173</v>
      </c>
      <c r="K63" s="18" t="n">
        <v>132616</v>
      </c>
      <c r="L63" s="109" t="s">
        <v>173</v>
      </c>
      <c r="M63" s="109" t="s">
        <v>173</v>
      </c>
      <c r="O63" s="17" t="s">
        <v>183</v>
      </c>
      <c r="P63" s="18" t="n">
        <v>7210589</v>
      </c>
      <c r="Q63" s="18" t="n">
        <v>236407</v>
      </c>
      <c r="R63" s="109" t="s">
        <v>173</v>
      </c>
      <c r="S63" s="18" t="n">
        <v>2268</v>
      </c>
      <c r="T63" s="109" t="s">
        <v>173</v>
      </c>
      <c r="U63" s="18" t="n">
        <v>59142</v>
      </c>
      <c r="V63" s="18" t="n">
        <v>80412</v>
      </c>
      <c r="W63" s="18" t="n">
        <v>76111</v>
      </c>
      <c r="X63" s="18" t="n">
        <v>4944202</v>
      </c>
      <c r="Y63" s="18" t="n">
        <v>1812046</v>
      </c>
      <c r="Z63" s="109" t="s">
        <v>173</v>
      </c>
    </row>
    <row r="64" customFormat="false" ht="13.8" hidden="false" customHeight="false" outlineLevel="0" collapsed="false">
      <c r="B64" s="17" t="s">
        <v>165</v>
      </c>
      <c r="C64" s="18" t="n">
        <v>2490478</v>
      </c>
      <c r="D64" s="18" t="n">
        <v>314281</v>
      </c>
      <c r="E64" s="109" t="s">
        <v>173</v>
      </c>
      <c r="F64" s="18" t="n">
        <v>10713</v>
      </c>
      <c r="G64" s="18" t="n">
        <v>955138</v>
      </c>
      <c r="H64" s="18" t="n">
        <v>2</v>
      </c>
      <c r="I64" s="18" t="n">
        <v>52659</v>
      </c>
      <c r="J64" s="18" t="n">
        <v>84246</v>
      </c>
      <c r="K64" s="18" t="n">
        <v>1025773</v>
      </c>
      <c r="L64" s="18" t="n">
        <v>38139</v>
      </c>
      <c r="M64" s="18" t="n">
        <v>9527</v>
      </c>
      <c r="O64" s="17" t="s">
        <v>182</v>
      </c>
      <c r="P64" s="18" t="n">
        <v>6257396</v>
      </c>
      <c r="Q64" s="18" t="n">
        <v>1896148</v>
      </c>
      <c r="R64" s="109" t="s">
        <v>173</v>
      </c>
      <c r="S64" s="18" t="n">
        <v>84005</v>
      </c>
      <c r="T64" s="18" t="n">
        <v>667265</v>
      </c>
      <c r="U64" s="18" t="n">
        <v>273</v>
      </c>
      <c r="V64" s="18" t="n">
        <v>443041</v>
      </c>
      <c r="W64" s="18" t="n">
        <v>654937</v>
      </c>
      <c r="X64" s="18" t="n">
        <v>2289102</v>
      </c>
      <c r="Y64" s="18" t="n">
        <v>221837</v>
      </c>
      <c r="Z64" s="18" t="n">
        <v>789</v>
      </c>
    </row>
    <row r="65" customFormat="false" ht="13.8" hidden="false" customHeight="false" outlineLevel="0" collapsed="false">
      <c r="B65" s="17" t="s">
        <v>184</v>
      </c>
      <c r="C65" s="18" t="n">
        <v>2478605</v>
      </c>
      <c r="D65" s="18" t="n">
        <v>614202</v>
      </c>
      <c r="E65" s="18" t="n">
        <v>1487172</v>
      </c>
      <c r="F65" s="18" t="n">
        <v>229329</v>
      </c>
      <c r="G65" s="109" t="s">
        <v>173</v>
      </c>
      <c r="H65" s="109" t="s">
        <v>173</v>
      </c>
      <c r="I65" s="18" t="n">
        <v>147308</v>
      </c>
      <c r="J65" s="18" t="n">
        <v>24</v>
      </c>
      <c r="K65" s="109" t="s">
        <v>173</v>
      </c>
      <c r="L65" s="18" t="n">
        <v>569</v>
      </c>
      <c r="M65" s="109" t="s">
        <v>173</v>
      </c>
      <c r="O65" s="17" t="s">
        <v>59</v>
      </c>
      <c r="P65" s="18" t="n">
        <v>6163954</v>
      </c>
      <c r="Q65" s="18" t="n">
        <v>1392869</v>
      </c>
      <c r="R65" s="109" t="s">
        <v>173</v>
      </c>
      <c r="S65" s="18" t="n">
        <v>1005571</v>
      </c>
      <c r="T65" s="18" t="n">
        <v>1081952</v>
      </c>
      <c r="U65" s="109" t="s">
        <v>173</v>
      </c>
      <c r="V65" s="18" t="n">
        <v>1515616</v>
      </c>
      <c r="W65" s="18" t="n">
        <v>493496</v>
      </c>
      <c r="X65" s="18" t="n">
        <v>73117</v>
      </c>
      <c r="Y65" s="18" t="n">
        <v>601332</v>
      </c>
      <c r="Z65" s="109" t="s">
        <v>173</v>
      </c>
    </row>
    <row r="66" customFormat="false" ht="13.8" hidden="false" customHeight="false" outlineLevel="0" collapsed="false">
      <c r="B66" s="17" t="s">
        <v>185</v>
      </c>
      <c r="C66" s="18" t="n">
        <v>2338696</v>
      </c>
      <c r="D66" s="18" t="n">
        <v>1627543</v>
      </c>
      <c r="E66" s="18" t="n">
        <v>134262</v>
      </c>
      <c r="F66" s="109" t="s">
        <v>173</v>
      </c>
      <c r="G66" s="109" t="s">
        <v>173</v>
      </c>
      <c r="H66" s="109" t="s">
        <v>173</v>
      </c>
      <c r="I66" s="18" t="n">
        <v>412929</v>
      </c>
      <c r="J66" s="18" t="n">
        <v>4601</v>
      </c>
      <c r="K66" s="18" t="n">
        <v>146111</v>
      </c>
      <c r="L66" s="18" t="n">
        <v>8779</v>
      </c>
      <c r="M66" s="18" t="n">
        <v>4471</v>
      </c>
      <c r="O66" s="17" t="s">
        <v>20</v>
      </c>
      <c r="P66" s="18" t="n">
        <v>6010987</v>
      </c>
      <c r="Q66" s="18" t="n">
        <v>1800369</v>
      </c>
      <c r="R66" s="18" t="n">
        <v>102740</v>
      </c>
      <c r="S66" s="18" t="n">
        <v>2892983</v>
      </c>
      <c r="T66" s="18" t="n">
        <v>38</v>
      </c>
      <c r="U66" s="109" t="s">
        <v>173</v>
      </c>
      <c r="V66" s="18" t="n">
        <v>198989</v>
      </c>
      <c r="W66" s="18" t="n">
        <v>65660</v>
      </c>
      <c r="X66" s="18" t="n">
        <v>931323</v>
      </c>
      <c r="Y66" s="18" t="n">
        <v>18885</v>
      </c>
      <c r="Z66" s="109" t="s">
        <v>173</v>
      </c>
    </row>
    <row r="67" customFormat="false" ht="13.8" hidden="false" customHeight="false" outlineLevel="0" collapsed="false">
      <c r="B67" s="17" t="s">
        <v>60</v>
      </c>
      <c r="C67" s="18" t="n">
        <v>2216899</v>
      </c>
      <c r="D67" s="109" t="s">
        <v>173</v>
      </c>
      <c r="E67" s="18" t="n">
        <v>1973495</v>
      </c>
      <c r="F67" s="18" t="n">
        <v>77895</v>
      </c>
      <c r="G67" s="109" t="s">
        <v>173</v>
      </c>
      <c r="H67" s="109" t="s">
        <v>173</v>
      </c>
      <c r="I67" s="109" t="s">
        <v>173</v>
      </c>
      <c r="J67" s="109" t="s">
        <v>173</v>
      </c>
      <c r="K67" s="18" t="n">
        <v>165509</v>
      </c>
      <c r="L67" s="109" t="s">
        <v>173</v>
      </c>
      <c r="M67" s="109" t="s">
        <v>173</v>
      </c>
      <c r="O67" s="17" t="s">
        <v>179</v>
      </c>
      <c r="P67" s="18" t="n">
        <v>5251812</v>
      </c>
      <c r="Q67" s="18" t="n">
        <v>619</v>
      </c>
      <c r="R67" s="109" t="s">
        <v>173</v>
      </c>
      <c r="S67" s="18" t="n">
        <v>94118</v>
      </c>
      <c r="T67" s="109" t="s">
        <v>173</v>
      </c>
      <c r="U67" s="109" t="s">
        <v>173</v>
      </c>
      <c r="V67" s="18" t="n">
        <v>238269</v>
      </c>
      <c r="W67" s="18" t="n">
        <v>1493417</v>
      </c>
      <c r="X67" s="18" t="n">
        <v>2662930</v>
      </c>
      <c r="Y67" s="18" t="n">
        <v>762459</v>
      </c>
      <c r="Z67" s="109" t="s">
        <v>173</v>
      </c>
    </row>
    <row r="68" customFormat="false" ht="13.8" hidden="false" customHeight="false" outlineLevel="0" collapsed="false">
      <c r="B68" s="17" t="s">
        <v>186</v>
      </c>
      <c r="C68" s="18" t="n">
        <v>1888798</v>
      </c>
      <c r="D68" s="18" t="n">
        <v>1576650</v>
      </c>
      <c r="E68" s="109" t="s">
        <v>173</v>
      </c>
      <c r="F68" s="109" t="s">
        <v>173</v>
      </c>
      <c r="G68" s="18" t="n">
        <v>586</v>
      </c>
      <c r="H68" s="109" t="s">
        <v>173</v>
      </c>
      <c r="I68" s="18" t="n">
        <v>216846</v>
      </c>
      <c r="J68" s="109" t="s">
        <v>173</v>
      </c>
      <c r="K68" s="18" t="n">
        <v>72158</v>
      </c>
      <c r="L68" s="18" t="n">
        <v>22558</v>
      </c>
      <c r="M68" s="109" t="s">
        <v>173</v>
      </c>
      <c r="O68" s="17" t="s">
        <v>187</v>
      </c>
      <c r="P68" s="18" t="n">
        <v>4862714</v>
      </c>
      <c r="Q68" s="18" t="n">
        <v>154961</v>
      </c>
      <c r="R68" s="109" t="s">
        <v>173</v>
      </c>
      <c r="S68" s="18" t="n">
        <v>99334</v>
      </c>
      <c r="T68" s="109" t="s">
        <v>173</v>
      </c>
      <c r="U68" s="18" t="n">
        <v>42117</v>
      </c>
      <c r="V68" s="18" t="n">
        <v>135450</v>
      </c>
      <c r="W68" s="18" t="n">
        <v>2247085</v>
      </c>
      <c r="X68" s="18" t="n">
        <v>21176</v>
      </c>
      <c r="Y68" s="18" t="n">
        <v>2162591</v>
      </c>
      <c r="Z68" s="109" t="s">
        <v>173</v>
      </c>
    </row>
    <row r="69" customFormat="false" ht="13.8" hidden="false" customHeight="false" outlineLevel="0" collapsed="false">
      <c r="B69" s="17" t="s">
        <v>188</v>
      </c>
      <c r="C69" s="18" t="n">
        <v>1802489</v>
      </c>
      <c r="D69" s="18" t="n">
        <v>451896</v>
      </c>
      <c r="E69" s="18" t="n">
        <v>37721</v>
      </c>
      <c r="F69" s="18" t="n">
        <v>72156</v>
      </c>
      <c r="G69" s="109" t="s">
        <v>173</v>
      </c>
      <c r="H69" s="109" t="s">
        <v>173</v>
      </c>
      <c r="I69" s="18" t="n">
        <v>17017</v>
      </c>
      <c r="J69" s="18" t="n">
        <v>57221</v>
      </c>
      <c r="K69" s="18" t="n">
        <v>1148204</v>
      </c>
      <c r="L69" s="18" t="n">
        <v>17076</v>
      </c>
      <c r="M69" s="18" t="n">
        <v>1197</v>
      </c>
      <c r="O69" s="17" t="s">
        <v>189</v>
      </c>
      <c r="P69" s="18" t="n">
        <v>4190421</v>
      </c>
      <c r="Q69" s="18" t="n">
        <v>4152280</v>
      </c>
      <c r="R69" s="109" t="s">
        <v>173</v>
      </c>
      <c r="S69" s="18" t="n">
        <v>4260</v>
      </c>
      <c r="T69" s="109" t="s">
        <v>173</v>
      </c>
      <c r="U69" s="109" t="s">
        <v>173</v>
      </c>
      <c r="V69" s="18" t="n">
        <v>31410</v>
      </c>
      <c r="W69" s="18" t="n">
        <v>1983</v>
      </c>
      <c r="X69" s="18" t="n">
        <v>17</v>
      </c>
      <c r="Y69" s="18" t="n">
        <v>471</v>
      </c>
      <c r="Z69" s="109" t="s">
        <v>173</v>
      </c>
    </row>
    <row r="70" customFormat="false" ht="13.8" hidden="false" customHeight="false" outlineLevel="0" collapsed="false">
      <c r="B70" s="17" t="s">
        <v>190</v>
      </c>
      <c r="C70" s="18" t="n">
        <v>1658957</v>
      </c>
      <c r="D70" s="18" t="n">
        <v>8096</v>
      </c>
      <c r="E70" s="109" t="s">
        <v>173</v>
      </c>
      <c r="F70" s="18" t="n">
        <v>17886</v>
      </c>
      <c r="G70" s="109" t="s">
        <v>173</v>
      </c>
      <c r="H70" s="109" t="s">
        <v>173</v>
      </c>
      <c r="I70" s="18" t="n">
        <v>521129</v>
      </c>
      <c r="J70" s="109" t="s">
        <v>173</v>
      </c>
      <c r="K70" s="18" t="n">
        <v>1000199</v>
      </c>
      <c r="L70" s="18" t="n">
        <v>106554</v>
      </c>
      <c r="M70" s="18" t="n">
        <v>5092</v>
      </c>
      <c r="O70" s="17" t="s">
        <v>191</v>
      </c>
      <c r="P70" s="18" t="n">
        <v>3894637</v>
      </c>
      <c r="Q70" s="109" t="s">
        <v>173</v>
      </c>
      <c r="R70" s="109" t="s">
        <v>173</v>
      </c>
      <c r="S70" s="109" t="s">
        <v>173</v>
      </c>
      <c r="T70" s="109" t="s">
        <v>173</v>
      </c>
      <c r="U70" s="109" t="s">
        <v>173</v>
      </c>
      <c r="V70" s="109" t="s">
        <v>173</v>
      </c>
      <c r="W70" s="18" t="n">
        <v>32417</v>
      </c>
      <c r="X70" s="18" t="n">
        <v>79645</v>
      </c>
      <c r="Y70" s="18" t="n">
        <v>3782574</v>
      </c>
      <c r="Z70" s="109" t="s">
        <v>173</v>
      </c>
    </row>
    <row r="71" customFormat="false" ht="13.8" hidden="false" customHeight="false" outlineLevel="0" collapsed="false">
      <c r="B71" s="17" t="s">
        <v>192</v>
      </c>
      <c r="C71" s="18" t="n">
        <v>1333298</v>
      </c>
      <c r="D71" s="109" t="s">
        <v>173</v>
      </c>
      <c r="E71" s="109" t="s">
        <v>173</v>
      </c>
      <c r="F71" s="109" t="s">
        <v>173</v>
      </c>
      <c r="G71" s="109" t="s">
        <v>173</v>
      </c>
      <c r="H71" s="109" t="s">
        <v>173</v>
      </c>
      <c r="I71" s="18" t="n">
        <v>1067</v>
      </c>
      <c r="J71" s="109" t="s">
        <v>173</v>
      </c>
      <c r="K71" s="18" t="n">
        <v>28571</v>
      </c>
      <c r="L71" s="18" t="n">
        <v>1303660</v>
      </c>
      <c r="M71" s="109" t="s">
        <v>173</v>
      </c>
      <c r="O71" s="17" t="s">
        <v>161</v>
      </c>
      <c r="P71" s="18" t="n">
        <v>3575666</v>
      </c>
      <c r="Q71" s="18" t="n">
        <v>1132</v>
      </c>
      <c r="R71" s="18" t="n">
        <v>1408</v>
      </c>
      <c r="S71" s="109" t="s">
        <v>173</v>
      </c>
      <c r="T71" s="18" t="n">
        <v>407</v>
      </c>
      <c r="U71" s="109" t="s">
        <v>173</v>
      </c>
      <c r="V71" s="18" t="n">
        <v>3542668</v>
      </c>
      <c r="W71" s="18" t="n">
        <v>18303</v>
      </c>
      <c r="X71" s="18" t="n">
        <v>7897</v>
      </c>
      <c r="Y71" s="18" t="n">
        <v>3851</v>
      </c>
      <c r="Z71" s="109" t="s">
        <v>173</v>
      </c>
    </row>
    <row r="72" customFormat="false" ht="13.8" hidden="false" customHeight="false" outlineLevel="0" collapsed="false">
      <c r="B72" s="17" t="s">
        <v>63</v>
      </c>
      <c r="C72" s="18" t="n">
        <v>1311089</v>
      </c>
      <c r="D72" s="109" t="s">
        <v>173</v>
      </c>
      <c r="E72" s="18" t="n">
        <v>7996</v>
      </c>
      <c r="F72" s="109" t="s">
        <v>173</v>
      </c>
      <c r="G72" s="109" t="s">
        <v>173</v>
      </c>
      <c r="H72" s="109" t="s">
        <v>173</v>
      </c>
      <c r="I72" s="18" t="n">
        <v>27225</v>
      </c>
      <c r="J72" s="109" t="s">
        <v>173</v>
      </c>
      <c r="K72" s="18" t="n">
        <v>1251328</v>
      </c>
      <c r="L72" s="18" t="n">
        <v>24540</v>
      </c>
      <c r="M72" s="109" t="s">
        <v>173</v>
      </c>
      <c r="O72" s="17" t="s">
        <v>34</v>
      </c>
      <c r="P72" s="18" t="n">
        <v>3486504</v>
      </c>
      <c r="Q72" s="18" t="n">
        <v>214476</v>
      </c>
      <c r="R72" s="18" t="n">
        <v>71</v>
      </c>
      <c r="S72" s="18" t="n">
        <v>1127488</v>
      </c>
      <c r="T72" s="18" t="n">
        <v>24</v>
      </c>
      <c r="U72" s="109" t="s">
        <v>173</v>
      </c>
      <c r="V72" s="18" t="n">
        <v>517581</v>
      </c>
      <c r="W72" s="18" t="n">
        <v>907283</v>
      </c>
      <c r="X72" s="18" t="n">
        <v>346286</v>
      </c>
      <c r="Y72" s="18" t="n">
        <v>369059</v>
      </c>
      <c r="Z72" s="18" t="n">
        <v>4236</v>
      </c>
    </row>
    <row r="73" customFormat="false" ht="13.8" hidden="false" customHeight="false" outlineLevel="0" collapsed="false">
      <c r="B73" s="17" t="s">
        <v>79</v>
      </c>
      <c r="C73" s="18" t="n">
        <v>1192996</v>
      </c>
      <c r="D73" s="109" t="s">
        <v>173</v>
      </c>
      <c r="E73" s="109" t="s">
        <v>173</v>
      </c>
      <c r="F73" s="18" t="n">
        <v>984301</v>
      </c>
      <c r="G73" s="109" t="s">
        <v>173</v>
      </c>
      <c r="H73" s="109" t="s">
        <v>173</v>
      </c>
      <c r="I73" s="18" t="n">
        <v>7544</v>
      </c>
      <c r="J73" s="18" t="n">
        <v>22851</v>
      </c>
      <c r="K73" s="18" t="n">
        <v>107125</v>
      </c>
      <c r="L73" s="18" t="n">
        <v>71174</v>
      </c>
      <c r="M73" s="109" t="s">
        <v>173</v>
      </c>
      <c r="O73" s="17" t="s">
        <v>77</v>
      </c>
      <c r="P73" s="18" t="n">
        <v>3354918</v>
      </c>
      <c r="Q73" s="18" t="n">
        <v>17635</v>
      </c>
      <c r="R73" s="109" t="s">
        <v>173</v>
      </c>
      <c r="S73" s="18" t="n">
        <v>3336311</v>
      </c>
      <c r="T73" s="109" t="s">
        <v>173</v>
      </c>
      <c r="U73" s="109" t="s">
        <v>173</v>
      </c>
      <c r="V73" s="109" t="s">
        <v>173</v>
      </c>
      <c r="W73" s="109" t="s">
        <v>173</v>
      </c>
      <c r="X73" s="109" t="s">
        <v>173</v>
      </c>
      <c r="Y73" s="18" t="n">
        <v>972</v>
      </c>
      <c r="Z73" s="109" t="s">
        <v>173</v>
      </c>
    </row>
    <row r="74" customFormat="false" ht="13.8" hidden="false" customHeight="false" outlineLevel="0" collapsed="false">
      <c r="B74" s="17" t="s">
        <v>108</v>
      </c>
      <c r="C74" s="18" t="n">
        <v>1142745</v>
      </c>
      <c r="D74" s="18" t="n">
        <v>81920</v>
      </c>
      <c r="E74" s="109" t="s">
        <v>173</v>
      </c>
      <c r="F74" s="109" t="s">
        <v>173</v>
      </c>
      <c r="G74" s="109" t="s">
        <v>173</v>
      </c>
      <c r="H74" s="109" t="s">
        <v>173</v>
      </c>
      <c r="I74" s="109" t="s">
        <v>173</v>
      </c>
      <c r="J74" s="18" t="n">
        <v>332994</v>
      </c>
      <c r="K74" s="18" t="n">
        <v>285796</v>
      </c>
      <c r="L74" s="18" t="n">
        <v>442034</v>
      </c>
      <c r="M74" s="109" t="s">
        <v>173</v>
      </c>
      <c r="O74" s="17" t="s">
        <v>185</v>
      </c>
      <c r="P74" s="18" t="n">
        <v>3183159</v>
      </c>
      <c r="Q74" s="18" t="n">
        <v>920183</v>
      </c>
      <c r="R74" s="109" t="s">
        <v>173</v>
      </c>
      <c r="S74" s="18" t="n">
        <v>28918</v>
      </c>
      <c r="T74" s="109" t="s">
        <v>173</v>
      </c>
      <c r="U74" s="109" t="s">
        <v>173</v>
      </c>
      <c r="V74" s="18" t="n">
        <v>926</v>
      </c>
      <c r="W74" s="18" t="n">
        <v>1050580</v>
      </c>
      <c r="X74" s="18" t="n">
        <v>272364</v>
      </c>
      <c r="Y74" s="18" t="n">
        <v>910187</v>
      </c>
      <c r="Z74" s="109" t="s">
        <v>173</v>
      </c>
    </row>
    <row r="75" customFormat="false" ht="13.8" hidden="false" customHeight="false" outlineLevel="0" collapsed="false">
      <c r="B75" s="17" t="s">
        <v>94</v>
      </c>
      <c r="C75" s="18" t="n">
        <v>1086734</v>
      </c>
      <c r="D75" s="109" t="s">
        <v>173</v>
      </c>
      <c r="E75" s="18" t="n">
        <v>431346</v>
      </c>
      <c r="F75" s="18" t="n">
        <v>20647</v>
      </c>
      <c r="G75" s="18" t="n">
        <v>545</v>
      </c>
      <c r="H75" s="109" t="s">
        <v>173</v>
      </c>
      <c r="I75" s="18" t="n">
        <v>22096</v>
      </c>
      <c r="J75" s="18" t="n">
        <v>589635</v>
      </c>
      <c r="K75" s="18" t="n">
        <v>3845</v>
      </c>
      <c r="L75" s="18" t="n">
        <v>18620</v>
      </c>
      <c r="M75" s="109" t="s">
        <v>173</v>
      </c>
      <c r="O75" s="17" t="s">
        <v>148</v>
      </c>
      <c r="P75" s="18" t="n">
        <v>3098201</v>
      </c>
      <c r="Q75" s="18" t="n">
        <v>509497</v>
      </c>
      <c r="R75" s="109" t="s">
        <v>173</v>
      </c>
      <c r="S75" s="18" t="n">
        <v>83671</v>
      </c>
      <c r="T75" s="109" t="s">
        <v>173</v>
      </c>
      <c r="U75" s="18" t="n">
        <v>49679</v>
      </c>
      <c r="V75" s="18" t="n">
        <v>63900</v>
      </c>
      <c r="W75" s="18" t="n">
        <v>7522</v>
      </c>
      <c r="X75" s="18" t="n">
        <v>2070017</v>
      </c>
      <c r="Y75" s="18" t="n">
        <v>313915</v>
      </c>
      <c r="Z75" s="109" t="s">
        <v>173</v>
      </c>
    </row>
    <row r="76" customFormat="false" ht="13.8" hidden="false" customHeight="false" outlineLevel="0" collapsed="false">
      <c r="B76" s="17" t="s">
        <v>42</v>
      </c>
      <c r="C76" s="18" t="n">
        <v>1063115</v>
      </c>
      <c r="D76" s="18" t="n">
        <v>35446</v>
      </c>
      <c r="E76" s="18" t="n">
        <v>443067</v>
      </c>
      <c r="F76" s="18" t="n">
        <v>46080</v>
      </c>
      <c r="G76" s="109" t="s">
        <v>173</v>
      </c>
      <c r="H76" s="109" t="s">
        <v>173</v>
      </c>
      <c r="I76" s="18" t="n">
        <v>111716</v>
      </c>
      <c r="J76" s="18" t="n">
        <v>417214</v>
      </c>
      <c r="K76" s="18" t="n">
        <v>2343</v>
      </c>
      <c r="L76" s="18" t="n">
        <v>7249</v>
      </c>
      <c r="M76" s="109" t="s">
        <v>173</v>
      </c>
      <c r="O76" s="17" t="s">
        <v>94</v>
      </c>
      <c r="P76" s="18" t="n">
        <v>2685349</v>
      </c>
      <c r="Q76" s="18" t="n">
        <v>16762</v>
      </c>
      <c r="R76" s="109" t="s">
        <v>173</v>
      </c>
      <c r="S76" s="18" t="n">
        <v>12921</v>
      </c>
      <c r="T76" s="109" t="s">
        <v>173</v>
      </c>
      <c r="U76" s="109" t="s">
        <v>173</v>
      </c>
      <c r="V76" s="18" t="n">
        <v>185165</v>
      </c>
      <c r="W76" s="18" t="n">
        <v>1764242</v>
      </c>
      <c r="X76" s="18" t="n">
        <v>655912</v>
      </c>
      <c r="Y76" s="18" t="n">
        <v>50347</v>
      </c>
      <c r="Z76" s="109" t="s">
        <v>173</v>
      </c>
    </row>
    <row r="77" customFormat="false" ht="13.8" hidden="false" customHeight="false" outlineLevel="0" collapsed="false">
      <c r="B77" s="17" t="s">
        <v>193</v>
      </c>
      <c r="C77" s="18" t="n">
        <v>959557</v>
      </c>
      <c r="D77" s="18" t="n">
        <v>26354</v>
      </c>
      <c r="E77" s="109" t="s">
        <v>173</v>
      </c>
      <c r="F77" s="18" t="n">
        <v>4355</v>
      </c>
      <c r="G77" s="109" t="s">
        <v>173</v>
      </c>
      <c r="H77" s="109" t="s">
        <v>173</v>
      </c>
      <c r="I77" s="18" t="n">
        <v>14371</v>
      </c>
      <c r="J77" s="18" t="n">
        <v>146144</v>
      </c>
      <c r="K77" s="18" t="n">
        <v>728178</v>
      </c>
      <c r="L77" s="18" t="n">
        <v>40155</v>
      </c>
      <c r="M77" s="109" t="s">
        <v>173</v>
      </c>
      <c r="O77" s="17" t="s">
        <v>194</v>
      </c>
      <c r="P77" s="18" t="n">
        <v>2617443</v>
      </c>
      <c r="Q77" s="18" t="n">
        <v>2580698</v>
      </c>
      <c r="R77" s="109" t="s">
        <v>173</v>
      </c>
      <c r="S77" s="18" t="n">
        <v>13442</v>
      </c>
      <c r="T77" s="109" t="s">
        <v>173</v>
      </c>
      <c r="U77" s="109" t="s">
        <v>173</v>
      </c>
      <c r="V77" s="18" t="n">
        <v>23303</v>
      </c>
      <c r="W77" s="109" t="s">
        <v>173</v>
      </c>
      <c r="X77" s="109" t="s">
        <v>173</v>
      </c>
      <c r="Y77" s="109" t="s">
        <v>173</v>
      </c>
      <c r="Z77" s="109" t="s">
        <v>173</v>
      </c>
    </row>
    <row r="78" customFormat="false" ht="13.8" hidden="false" customHeight="false" outlineLevel="0" collapsed="false">
      <c r="B78" s="17" t="s">
        <v>110</v>
      </c>
      <c r="C78" s="18" t="n">
        <v>958606</v>
      </c>
      <c r="D78" s="18" t="n">
        <v>12610</v>
      </c>
      <c r="E78" s="18" t="n">
        <v>119868</v>
      </c>
      <c r="F78" s="18" t="n">
        <v>263461</v>
      </c>
      <c r="G78" s="109" t="s">
        <v>173</v>
      </c>
      <c r="H78" s="109" t="s">
        <v>173</v>
      </c>
      <c r="I78" s="18" t="n">
        <v>3527</v>
      </c>
      <c r="J78" s="18" t="n">
        <v>4217</v>
      </c>
      <c r="K78" s="18" t="n">
        <v>503967</v>
      </c>
      <c r="L78" s="18" t="n">
        <v>50956</v>
      </c>
      <c r="M78" s="109" t="s">
        <v>173</v>
      </c>
      <c r="O78" s="17" t="s">
        <v>195</v>
      </c>
      <c r="P78" s="18" t="n">
        <v>2384383</v>
      </c>
      <c r="Q78" s="109" t="s">
        <v>173</v>
      </c>
      <c r="R78" s="109" t="s">
        <v>173</v>
      </c>
      <c r="S78" s="109" t="s">
        <v>173</v>
      </c>
      <c r="T78" s="18" t="n">
        <v>2223867</v>
      </c>
      <c r="U78" s="109" t="s">
        <v>173</v>
      </c>
      <c r="V78" s="18" t="n">
        <v>112489</v>
      </c>
      <c r="W78" s="18" t="n">
        <v>48026</v>
      </c>
      <c r="X78" s="109" t="s">
        <v>173</v>
      </c>
      <c r="Y78" s="18" t="n">
        <v>2</v>
      </c>
      <c r="Z78" s="109" t="s">
        <v>173</v>
      </c>
    </row>
    <row r="79" customFormat="false" ht="13.8" hidden="false" customHeight="false" outlineLevel="0" collapsed="false">
      <c r="B79" s="17" t="s">
        <v>65</v>
      </c>
      <c r="C79" s="18" t="n">
        <v>878239</v>
      </c>
      <c r="D79" s="18" t="n">
        <v>54278</v>
      </c>
      <c r="E79" s="18" t="n">
        <v>437783</v>
      </c>
      <c r="F79" s="18" t="n">
        <v>73287</v>
      </c>
      <c r="G79" s="109" t="s">
        <v>173</v>
      </c>
      <c r="H79" s="109" t="s">
        <v>173</v>
      </c>
      <c r="I79" s="18" t="n">
        <v>184126</v>
      </c>
      <c r="J79" s="18" t="n">
        <v>497</v>
      </c>
      <c r="K79" s="18" t="n">
        <v>113447</v>
      </c>
      <c r="L79" s="18" t="n">
        <v>10914</v>
      </c>
      <c r="M79" s="18" t="n">
        <v>3906</v>
      </c>
      <c r="O79" s="17" t="s">
        <v>196</v>
      </c>
      <c r="P79" s="18" t="n">
        <v>2246632</v>
      </c>
      <c r="Q79" s="18" t="n">
        <v>1642952</v>
      </c>
      <c r="R79" s="18" t="n">
        <v>174</v>
      </c>
      <c r="S79" s="18" t="n">
        <v>101643</v>
      </c>
      <c r="T79" s="109" t="s">
        <v>173</v>
      </c>
      <c r="U79" s="18" t="n">
        <v>21878</v>
      </c>
      <c r="V79" s="109" t="s">
        <v>173</v>
      </c>
      <c r="W79" s="18" t="n">
        <v>139032</v>
      </c>
      <c r="X79" s="18" t="n">
        <v>36202</v>
      </c>
      <c r="Y79" s="18" t="n">
        <v>304750</v>
      </c>
      <c r="Z79" s="109" t="s">
        <v>173</v>
      </c>
    </row>
    <row r="80" customFormat="false" ht="13.8" hidden="false" customHeight="false" outlineLevel="0" collapsed="false">
      <c r="B80" s="17" t="s">
        <v>197</v>
      </c>
      <c r="C80" s="18" t="n">
        <v>831807</v>
      </c>
      <c r="D80" s="18" t="n">
        <v>347909</v>
      </c>
      <c r="E80" s="18" t="n">
        <v>31631</v>
      </c>
      <c r="F80" s="18" t="n">
        <v>89</v>
      </c>
      <c r="G80" s="109" t="s">
        <v>173</v>
      </c>
      <c r="H80" s="109" t="s">
        <v>173</v>
      </c>
      <c r="I80" s="18" t="n">
        <v>196845</v>
      </c>
      <c r="J80" s="18" t="n">
        <v>44295</v>
      </c>
      <c r="K80" s="18" t="n">
        <v>166722</v>
      </c>
      <c r="L80" s="18" t="n">
        <v>44316</v>
      </c>
      <c r="M80" s="109" t="s">
        <v>173</v>
      </c>
      <c r="O80" s="17" t="s">
        <v>193</v>
      </c>
      <c r="P80" s="18" t="n">
        <v>2088718</v>
      </c>
      <c r="Q80" s="18" t="n">
        <v>2058489</v>
      </c>
      <c r="R80" s="109" t="s">
        <v>173</v>
      </c>
      <c r="S80" s="18" t="n">
        <v>4789</v>
      </c>
      <c r="T80" s="109" t="s">
        <v>173</v>
      </c>
      <c r="U80" s="109" t="s">
        <v>173</v>
      </c>
      <c r="V80" s="18" t="n">
        <v>9606</v>
      </c>
      <c r="W80" s="18" t="n">
        <v>15250</v>
      </c>
      <c r="X80" s="109" t="s">
        <v>173</v>
      </c>
      <c r="Y80" s="18" t="n">
        <v>584</v>
      </c>
      <c r="Z80" s="109" t="s">
        <v>173</v>
      </c>
    </row>
    <row r="81" customFormat="false" ht="13.8" hidden="false" customHeight="false" outlineLevel="0" collapsed="false">
      <c r="B81" s="17" t="s">
        <v>198</v>
      </c>
      <c r="C81" s="18" t="n">
        <v>801280</v>
      </c>
      <c r="D81" s="18" t="n">
        <v>5825</v>
      </c>
      <c r="E81" s="18" t="n">
        <v>617652</v>
      </c>
      <c r="F81" s="109" t="s">
        <v>173</v>
      </c>
      <c r="G81" s="109" t="s">
        <v>173</v>
      </c>
      <c r="H81" s="109" t="s">
        <v>173</v>
      </c>
      <c r="I81" s="18" t="n">
        <v>111655</v>
      </c>
      <c r="J81" s="18" t="n">
        <v>17</v>
      </c>
      <c r="K81" s="18" t="n">
        <v>66131</v>
      </c>
      <c r="L81" s="109" t="s">
        <v>173</v>
      </c>
      <c r="M81" s="109" t="s">
        <v>173</v>
      </c>
      <c r="O81" s="17" t="s">
        <v>192</v>
      </c>
      <c r="P81" s="18" t="n">
        <v>1991895</v>
      </c>
      <c r="Q81" s="109" t="s">
        <v>173</v>
      </c>
      <c r="R81" s="109" t="s">
        <v>173</v>
      </c>
      <c r="S81" s="18" t="n">
        <v>9220</v>
      </c>
      <c r="T81" s="18" t="n">
        <v>1465922</v>
      </c>
      <c r="U81" s="109" t="s">
        <v>173</v>
      </c>
      <c r="V81" s="109" t="s">
        <v>173</v>
      </c>
      <c r="W81" s="18" t="n">
        <v>516665</v>
      </c>
      <c r="X81" s="18" t="n">
        <v>70</v>
      </c>
      <c r="Y81" s="18" t="n">
        <v>18</v>
      </c>
      <c r="Z81" s="109" t="s">
        <v>173</v>
      </c>
    </row>
    <row r="82" customFormat="false" ht="13.8" hidden="false" customHeight="false" outlineLevel="0" collapsed="false">
      <c r="B82" s="17" t="s">
        <v>187</v>
      </c>
      <c r="C82" s="18" t="n">
        <v>784701</v>
      </c>
      <c r="D82" s="109" t="s">
        <v>173</v>
      </c>
      <c r="E82" s="109" t="s">
        <v>173</v>
      </c>
      <c r="F82" s="18" t="n">
        <v>12469</v>
      </c>
      <c r="G82" s="109" t="s">
        <v>173</v>
      </c>
      <c r="H82" s="109" t="s">
        <v>173</v>
      </c>
      <c r="I82" s="109" t="s">
        <v>173</v>
      </c>
      <c r="J82" s="18" t="n">
        <v>53077</v>
      </c>
      <c r="K82" s="18" t="n">
        <v>715808</v>
      </c>
      <c r="L82" s="109" t="s">
        <v>173</v>
      </c>
      <c r="M82" s="18" t="n">
        <v>3346</v>
      </c>
      <c r="O82" s="17" t="s">
        <v>181</v>
      </c>
      <c r="P82" s="18" t="n">
        <v>1513686</v>
      </c>
      <c r="Q82" s="18" t="n">
        <v>700657</v>
      </c>
      <c r="R82" s="109" t="s">
        <v>173</v>
      </c>
      <c r="S82" s="18" t="n">
        <v>8539</v>
      </c>
      <c r="T82" s="18" t="n">
        <v>130335</v>
      </c>
      <c r="U82" s="109" t="s">
        <v>173</v>
      </c>
      <c r="V82" s="18" t="n">
        <v>177337</v>
      </c>
      <c r="W82" s="18" t="n">
        <v>136630</v>
      </c>
      <c r="X82" s="18" t="n">
        <v>296920</v>
      </c>
      <c r="Y82" s="18" t="n">
        <v>63268</v>
      </c>
      <c r="Z82" s="109" t="s">
        <v>173</v>
      </c>
    </row>
    <row r="83" customFormat="false" ht="13.8" hidden="false" customHeight="false" outlineLevel="0" collapsed="false">
      <c r="B83" s="17" t="s">
        <v>175</v>
      </c>
      <c r="C83" s="18" t="n">
        <v>753622</v>
      </c>
      <c r="D83" s="18" t="n">
        <v>86975</v>
      </c>
      <c r="E83" s="109" t="s">
        <v>173</v>
      </c>
      <c r="F83" s="18" t="n">
        <v>132018</v>
      </c>
      <c r="G83" s="18" t="n">
        <v>219</v>
      </c>
      <c r="H83" s="109" t="s">
        <v>173</v>
      </c>
      <c r="I83" s="109" t="s">
        <v>173</v>
      </c>
      <c r="J83" s="18" t="n">
        <v>846</v>
      </c>
      <c r="K83" s="18" t="n">
        <v>512564</v>
      </c>
      <c r="L83" s="18" t="n">
        <v>21000</v>
      </c>
      <c r="M83" s="109" t="s">
        <v>173</v>
      </c>
      <c r="O83" s="17" t="s">
        <v>199</v>
      </c>
      <c r="P83" s="18" t="n">
        <v>1492339</v>
      </c>
      <c r="Q83" s="109" t="s">
        <v>173</v>
      </c>
      <c r="R83" s="109" t="s">
        <v>173</v>
      </c>
      <c r="S83" s="109" t="s">
        <v>173</v>
      </c>
      <c r="T83" s="109" t="s">
        <v>173</v>
      </c>
      <c r="U83" s="109" t="s">
        <v>173</v>
      </c>
      <c r="V83" s="109" t="s">
        <v>173</v>
      </c>
      <c r="W83" s="18" t="n">
        <v>2321</v>
      </c>
      <c r="X83" s="18" t="n">
        <v>308</v>
      </c>
      <c r="Y83" s="18" t="n">
        <v>1489710</v>
      </c>
      <c r="Z83" s="109" t="s">
        <v>173</v>
      </c>
    </row>
    <row r="84" customFormat="false" ht="13.8" hidden="false" customHeight="false" outlineLevel="0" collapsed="false">
      <c r="B84" s="17" t="s">
        <v>200</v>
      </c>
      <c r="C84" s="18" t="n">
        <v>591002</v>
      </c>
      <c r="D84" s="18" t="n">
        <v>2498</v>
      </c>
      <c r="E84" s="109" t="s">
        <v>173</v>
      </c>
      <c r="F84" s="109" t="s">
        <v>173</v>
      </c>
      <c r="G84" s="109" t="s">
        <v>173</v>
      </c>
      <c r="H84" s="109" t="s">
        <v>173</v>
      </c>
      <c r="I84" s="18" t="n">
        <v>575516</v>
      </c>
      <c r="J84" s="109" t="s">
        <v>173</v>
      </c>
      <c r="K84" s="109" t="s">
        <v>173</v>
      </c>
      <c r="L84" s="18" t="n">
        <v>4510</v>
      </c>
      <c r="M84" s="18" t="n">
        <v>8478</v>
      </c>
      <c r="O84" s="17" t="s">
        <v>201</v>
      </c>
      <c r="P84" s="18" t="n">
        <v>1461890</v>
      </c>
      <c r="Q84" s="18" t="n">
        <v>1064493</v>
      </c>
      <c r="R84" s="18" t="n">
        <v>22</v>
      </c>
      <c r="S84" s="18" t="n">
        <v>16189</v>
      </c>
      <c r="T84" s="109" t="s">
        <v>173</v>
      </c>
      <c r="U84" s="109" t="s">
        <v>173</v>
      </c>
      <c r="V84" s="18" t="n">
        <v>9857</v>
      </c>
      <c r="W84" s="18" t="n">
        <v>4384</v>
      </c>
      <c r="X84" s="18" t="n">
        <v>15702</v>
      </c>
      <c r="Y84" s="18" t="n">
        <v>351242</v>
      </c>
      <c r="Z84" s="109" t="s">
        <v>173</v>
      </c>
    </row>
    <row r="85" customFormat="false" ht="13.8" hidden="false" customHeight="false" outlineLevel="0" collapsed="false">
      <c r="B85" s="17" t="s">
        <v>180</v>
      </c>
      <c r="C85" s="18" t="n">
        <v>584711</v>
      </c>
      <c r="D85" s="109" t="s">
        <v>173</v>
      </c>
      <c r="E85" s="18" t="n">
        <v>112256</v>
      </c>
      <c r="F85" s="18" t="n">
        <v>766</v>
      </c>
      <c r="G85" s="109" t="s">
        <v>173</v>
      </c>
      <c r="H85" s="109" t="s">
        <v>173</v>
      </c>
      <c r="I85" s="109" t="s">
        <v>173</v>
      </c>
      <c r="J85" s="18" t="n">
        <v>2697</v>
      </c>
      <c r="K85" s="18" t="n">
        <v>463620</v>
      </c>
      <c r="L85" s="18" t="n">
        <v>5372</v>
      </c>
      <c r="M85" s="109" t="s">
        <v>173</v>
      </c>
      <c r="O85" s="17" t="s">
        <v>186</v>
      </c>
      <c r="P85" s="18" t="n">
        <v>1419596</v>
      </c>
      <c r="Q85" s="18" t="n">
        <v>445317</v>
      </c>
      <c r="R85" s="109" t="s">
        <v>173</v>
      </c>
      <c r="S85" s="18" t="n">
        <v>9545</v>
      </c>
      <c r="T85" s="18" t="n">
        <v>108247</v>
      </c>
      <c r="U85" s="109" t="s">
        <v>173</v>
      </c>
      <c r="V85" s="18" t="n">
        <v>69046</v>
      </c>
      <c r="W85" s="18" t="n">
        <v>617620</v>
      </c>
      <c r="X85" s="18" t="n">
        <v>52492</v>
      </c>
      <c r="Y85" s="18" t="n">
        <v>117329</v>
      </c>
      <c r="Z85" s="109" t="s">
        <v>173</v>
      </c>
    </row>
    <row r="86" customFormat="false" ht="13.8" hidden="false" customHeight="false" outlineLevel="0" collapsed="false">
      <c r="B86" s="17" t="s">
        <v>202</v>
      </c>
      <c r="C86" s="18" t="n">
        <v>464727</v>
      </c>
      <c r="D86" s="109" t="s">
        <v>173</v>
      </c>
      <c r="E86" s="109" t="s">
        <v>173</v>
      </c>
      <c r="F86" s="109" t="s">
        <v>173</v>
      </c>
      <c r="G86" s="109" t="s">
        <v>173</v>
      </c>
      <c r="H86" s="109" t="s">
        <v>173</v>
      </c>
      <c r="I86" s="18" t="n">
        <v>3540</v>
      </c>
      <c r="J86" s="18" t="n">
        <v>398234</v>
      </c>
      <c r="K86" s="18" t="n">
        <v>20382</v>
      </c>
      <c r="L86" s="18" t="n">
        <v>42572</v>
      </c>
      <c r="M86" s="109" t="s">
        <v>173</v>
      </c>
      <c r="O86" s="17" t="s">
        <v>188</v>
      </c>
      <c r="P86" s="18" t="n">
        <v>1413584</v>
      </c>
      <c r="Q86" s="18" t="n">
        <v>199987</v>
      </c>
      <c r="R86" s="18" t="n">
        <v>105944</v>
      </c>
      <c r="S86" s="18" t="n">
        <v>115747</v>
      </c>
      <c r="T86" s="18" t="n">
        <v>126642</v>
      </c>
      <c r="U86" s="109" t="s">
        <v>173</v>
      </c>
      <c r="V86" s="18" t="n">
        <v>215942</v>
      </c>
      <c r="W86" s="18" t="n">
        <v>215378</v>
      </c>
      <c r="X86" s="18" t="n">
        <v>334452</v>
      </c>
      <c r="Y86" s="18" t="n">
        <v>99492</v>
      </c>
      <c r="Z86" s="109" t="s">
        <v>173</v>
      </c>
    </row>
    <row r="87" customFormat="false" ht="13.8" hidden="false" customHeight="false" outlineLevel="0" collapsed="false">
      <c r="B87" s="17" t="s">
        <v>203</v>
      </c>
      <c r="C87" s="18" t="n">
        <v>432495</v>
      </c>
      <c r="D87" s="18" t="n">
        <v>152433</v>
      </c>
      <c r="E87" s="109" t="s">
        <v>173</v>
      </c>
      <c r="F87" s="18" t="n">
        <v>72168</v>
      </c>
      <c r="G87" s="109" t="s">
        <v>173</v>
      </c>
      <c r="H87" s="18" t="n">
        <v>227</v>
      </c>
      <c r="I87" s="18" t="n">
        <v>2347</v>
      </c>
      <c r="J87" s="18" t="n">
        <v>51697</v>
      </c>
      <c r="K87" s="109" t="s">
        <v>173</v>
      </c>
      <c r="L87" s="18" t="n">
        <v>152214</v>
      </c>
      <c r="M87" s="18" t="n">
        <v>1410</v>
      </c>
      <c r="O87" s="17" t="s">
        <v>203</v>
      </c>
      <c r="P87" s="18" t="n">
        <v>1381727</v>
      </c>
      <c r="Q87" s="18" t="n">
        <v>17899</v>
      </c>
      <c r="R87" s="109" t="s">
        <v>173</v>
      </c>
      <c r="S87" s="18" t="n">
        <v>1318127</v>
      </c>
      <c r="T87" s="18" t="n">
        <v>17765</v>
      </c>
      <c r="U87" s="109" t="s">
        <v>173</v>
      </c>
      <c r="V87" s="18" t="n">
        <v>3161</v>
      </c>
      <c r="W87" s="18" t="n">
        <v>447</v>
      </c>
      <c r="X87" s="18" t="n">
        <v>333</v>
      </c>
      <c r="Y87" s="18" t="n">
        <v>23996</v>
      </c>
      <c r="Z87" s="109" t="s">
        <v>173</v>
      </c>
    </row>
    <row r="88" customFormat="false" ht="13.8" hidden="false" customHeight="false" outlineLevel="0" collapsed="false">
      <c r="B88" s="17" t="s">
        <v>191</v>
      </c>
      <c r="C88" s="18" t="n">
        <v>395784</v>
      </c>
      <c r="D88" s="18" t="n">
        <v>77455</v>
      </c>
      <c r="E88" s="109" t="s">
        <v>173</v>
      </c>
      <c r="F88" s="18" t="n">
        <v>804</v>
      </c>
      <c r="G88" s="109" t="s">
        <v>173</v>
      </c>
      <c r="H88" s="109" t="s">
        <v>173</v>
      </c>
      <c r="I88" s="109" t="s">
        <v>173</v>
      </c>
      <c r="J88" s="18" t="n">
        <v>17563</v>
      </c>
      <c r="K88" s="18" t="n">
        <v>32563</v>
      </c>
      <c r="L88" s="18" t="n">
        <v>267399</v>
      </c>
      <c r="M88" s="109" t="s">
        <v>173</v>
      </c>
      <c r="O88" s="17" t="s">
        <v>197</v>
      </c>
      <c r="P88" s="18" t="n">
        <v>1265749</v>
      </c>
      <c r="Q88" s="18" t="n">
        <v>28831</v>
      </c>
      <c r="R88" s="109" t="s">
        <v>173</v>
      </c>
      <c r="S88" s="18" t="n">
        <v>2918</v>
      </c>
      <c r="T88" s="18" t="n">
        <v>374</v>
      </c>
      <c r="U88" s="109" t="s">
        <v>173</v>
      </c>
      <c r="V88" s="18" t="n">
        <v>953979</v>
      </c>
      <c r="W88" s="18" t="n">
        <v>10989</v>
      </c>
      <c r="X88" s="18" t="n">
        <v>213992</v>
      </c>
      <c r="Y88" s="18" t="n">
        <v>54666</v>
      </c>
      <c r="Z88" s="109" t="s">
        <v>173</v>
      </c>
    </row>
    <row r="89" customFormat="false" ht="13.8" hidden="false" customHeight="false" outlineLevel="0" collapsed="false">
      <c r="B89" s="17" t="s">
        <v>204</v>
      </c>
      <c r="C89" s="18" t="n">
        <v>389080</v>
      </c>
      <c r="D89" s="18" t="n">
        <v>88935</v>
      </c>
      <c r="E89" s="18" t="n">
        <v>40981</v>
      </c>
      <c r="F89" s="109" t="s">
        <v>173</v>
      </c>
      <c r="G89" s="109" t="s">
        <v>173</v>
      </c>
      <c r="H89" s="109" t="s">
        <v>173</v>
      </c>
      <c r="I89" s="18" t="n">
        <v>36325</v>
      </c>
      <c r="J89" s="18" t="n">
        <v>15415</v>
      </c>
      <c r="K89" s="18" t="n">
        <v>25651</v>
      </c>
      <c r="L89" s="18" t="n">
        <v>170683</v>
      </c>
      <c r="M89" s="18" t="n">
        <v>11091</v>
      </c>
      <c r="O89" s="17" t="s">
        <v>165</v>
      </c>
      <c r="P89" s="18" t="n">
        <v>1264508</v>
      </c>
      <c r="Q89" s="18" t="n">
        <v>54182</v>
      </c>
      <c r="R89" s="109" t="s">
        <v>173</v>
      </c>
      <c r="S89" s="18" t="n">
        <v>2021</v>
      </c>
      <c r="T89" s="18" t="n">
        <v>39337</v>
      </c>
      <c r="U89" s="109" t="s">
        <v>173</v>
      </c>
      <c r="V89" s="18" t="n">
        <v>157480</v>
      </c>
      <c r="W89" s="18" t="n">
        <v>414142</v>
      </c>
      <c r="X89" s="18" t="n">
        <v>372941</v>
      </c>
      <c r="Y89" s="18" t="n">
        <v>216814</v>
      </c>
      <c r="Z89" s="18" t="n">
        <v>7591</v>
      </c>
    </row>
    <row r="90" customFormat="false" ht="13.8" hidden="false" customHeight="false" outlineLevel="0" collapsed="false">
      <c r="B90" s="17" t="s">
        <v>109</v>
      </c>
      <c r="C90" s="18" t="n">
        <v>330608</v>
      </c>
      <c r="D90" s="109" t="s">
        <v>173</v>
      </c>
      <c r="E90" s="109" t="s">
        <v>173</v>
      </c>
      <c r="F90" s="109" t="s">
        <v>173</v>
      </c>
      <c r="G90" s="109" t="s">
        <v>173</v>
      </c>
      <c r="H90" s="109" t="s">
        <v>173</v>
      </c>
      <c r="I90" s="109" t="s">
        <v>173</v>
      </c>
      <c r="J90" s="18" t="n">
        <v>95615</v>
      </c>
      <c r="K90" s="18" t="n">
        <v>234994</v>
      </c>
      <c r="L90" s="109" t="s">
        <v>173</v>
      </c>
      <c r="M90" s="109" t="s">
        <v>173</v>
      </c>
      <c r="O90" s="17" t="s">
        <v>205</v>
      </c>
      <c r="P90" s="18" t="n">
        <v>947042</v>
      </c>
      <c r="Q90" s="109" t="s">
        <v>173</v>
      </c>
      <c r="R90" s="18" t="n">
        <v>31116</v>
      </c>
      <c r="S90" s="109" t="s">
        <v>173</v>
      </c>
      <c r="T90" s="109" t="s">
        <v>173</v>
      </c>
      <c r="U90" s="109" t="s">
        <v>173</v>
      </c>
      <c r="V90" s="18" t="n">
        <v>694497</v>
      </c>
      <c r="W90" s="18" t="n">
        <v>1427</v>
      </c>
      <c r="X90" s="18" t="n">
        <v>13629</v>
      </c>
      <c r="Y90" s="18" t="n">
        <v>206373</v>
      </c>
      <c r="Z90" s="109" t="s">
        <v>173</v>
      </c>
    </row>
    <row r="91" customFormat="false" ht="13.8" hidden="false" customHeight="false" outlineLevel="0" collapsed="false">
      <c r="B91" s="17" t="s">
        <v>183</v>
      </c>
      <c r="C91" s="18" t="n">
        <v>277372</v>
      </c>
      <c r="D91" s="109" t="s">
        <v>173</v>
      </c>
      <c r="E91" s="18" t="n">
        <v>202686</v>
      </c>
      <c r="F91" s="109" t="s">
        <v>173</v>
      </c>
      <c r="G91" s="109" t="s">
        <v>173</v>
      </c>
      <c r="H91" s="109" t="s">
        <v>173</v>
      </c>
      <c r="I91" s="109" t="s">
        <v>173</v>
      </c>
      <c r="J91" s="18" t="n">
        <v>5125</v>
      </c>
      <c r="K91" s="18" t="n">
        <v>28864</v>
      </c>
      <c r="L91" s="18" t="n">
        <v>40697</v>
      </c>
      <c r="M91" s="109" t="s">
        <v>173</v>
      </c>
      <c r="O91" s="17" t="s">
        <v>184</v>
      </c>
      <c r="P91" s="18" t="n">
        <v>934549</v>
      </c>
      <c r="Q91" s="109" t="s">
        <v>173</v>
      </c>
      <c r="R91" s="109" t="s">
        <v>173</v>
      </c>
      <c r="S91" s="109" t="s">
        <v>173</v>
      </c>
      <c r="T91" s="18" t="n">
        <v>934377</v>
      </c>
      <c r="U91" s="109" t="s">
        <v>173</v>
      </c>
      <c r="V91" s="109" t="s">
        <v>173</v>
      </c>
      <c r="W91" s="18" t="n">
        <v>172</v>
      </c>
      <c r="X91" s="109" t="s">
        <v>173</v>
      </c>
      <c r="Y91" s="109" t="s">
        <v>173</v>
      </c>
      <c r="Z91" s="109" t="s">
        <v>173</v>
      </c>
    </row>
    <row r="92" customFormat="false" ht="13.8" hidden="false" customHeight="false" outlineLevel="0" collapsed="false">
      <c r="B92" s="17" t="s">
        <v>206</v>
      </c>
      <c r="C92" s="18" t="n">
        <v>234329</v>
      </c>
      <c r="D92" s="109" t="s">
        <v>173</v>
      </c>
      <c r="E92" s="18" t="n">
        <v>90943</v>
      </c>
      <c r="F92" s="109" t="s">
        <v>173</v>
      </c>
      <c r="G92" s="109" t="s">
        <v>173</v>
      </c>
      <c r="H92" s="109" t="s">
        <v>173</v>
      </c>
      <c r="I92" s="109" t="s">
        <v>173</v>
      </c>
      <c r="J92" s="18" t="n">
        <v>139792</v>
      </c>
      <c r="K92" s="109" t="s">
        <v>173</v>
      </c>
      <c r="L92" s="18" t="n">
        <v>3593</v>
      </c>
      <c r="M92" s="109" t="s">
        <v>173</v>
      </c>
      <c r="O92" s="17" t="s">
        <v>162</v>
      </c>
      <c r="P92" s="18" t="n">
        <v>917709</v>
      </c>
      <c r="Q92" s="18" t="n">
        <v>167085</v>
      </c>
      <c r="R92" s="18" t="n">
        <v>139</v>
      </c>
      <c r="S92" s="18" t="n">
        <v>553490</v>
      </c>
      <c r="T92" s="109" t="s">
        <v>173</v>
      </c>
      <c r="U92" s="109" t="s">
        <v>173</v>
      </c>
      <c r="V92" s="18" t="n">
        <v>35651</v>
      </c>
      <c r="W92" s="18" t="n">
        <v>159981</v>
      </c>
      <c r="X92" s="18" t="n">
        <v>1289</v>
      </c>
      <c r="Y92" s="18" t="n">
        <v>75</v>
      </c>
      <c r="Z92" s="109" t="s">
        <v>173</v>
      </c>
    </row>
    <row r="93" customFormat="false" ht="13.8" hidden="false" customHeight="false" outlineLevel="0" collapsed="false">
      <c r="B93" s="17" t="s">
        <v>207</v>
      </c>
      <c r="C93" s="18" t="n">
        <v>232750</v>
      </c>
      <c r="D93" s="109" t="s">
        <v>173</v>
      </c>
      <c r="E93" s="109" t="s">
        <v>173</v>
      </c>
      <c r="F93" s="18" t="n">
        <v>19552</v>
      </c>
      <c r="G93" s="109" t="s">
        <v>173</v>
      </c>
      <c r="H93" s="109" t="s">
        <v>173</v>
      </c>
      <c r="I93" s="109" t="s">
        <v>173</v>
      </c>
      <c r="J93" s="109" t="s">
        <v>173</v>
      </c>
      <c r="K93" s="109" t="s">
        <v>173</v>
      </c>
      <c r="L93" s="18" t="n">
        <v>213198</v>
      </c>
      <c r="M93" s="109" t="s">
        <v>173</v>
      </c>
      <c r="O93" s="17" t="s">
        <v>208</v>
      </c>
      <c r="P93" s="18" t="n">
        <v>859178</v>
      </c>
      <c r="Q93" s="109" t="s">
        <v>173</v>
      </c>
      <c r="R93" s="109" t="s">
        <v>173</v>
      </c>
      <c r="S93" s="18" t="n">
        <v>330</v>
      </c>
      <c r="T93" s="109" t="s">
        <v>173</v>
      </c>
      <c r="U93" s="109" t="s">
        <v>173</v>
      </c>
      <c r="V93" s="18" t="n">
        <v>32438</v>
      </c>
      <c r="W93" s="18" t="n">
        <v>1284</v>
      </c>
      <c r="X93" s="18" t="n">
        <v>782392</v>
      </c>
      <c r="Y93" s="18" t="n">
        <v>42734</v>
      </c>
      <c r="Z93" s="109" t="s">
        <v>173</v>
      </c>
    </row>
    <row r="94" customFormat="false" ht="13.8" hidden="false" customHeight="false" outlineLevel="0" collapsed="false">
      <c r="B94" s="17" t="s">
        <v>36</v>
      </c>
      <c r="C94" s="18" t="n">
        <v>206958</v>
      </c>
      <c r="D94" s="18" t="n">
        <v>58871</v>
      </c>
      <c r="E94" s="109" t="s">
        <v>173</v>
      </c>
      <c r="F94" s="109" t="s">
        <v>173</v>
      </c>
      <c r="G94" s="109" t="s">
        <v>173</v>
      </c>
      <c r="H94" s="109" t="s">
        <v>173</v>
      </c>
      <c r="I94" s="18" t="n">
        <v>1053</v>
      </c>
      <c r="J94" s="18" t="n">
        <v>23935</v>
      </c>
      <c r="K94" s="18" t="n">
        <v>88928</v>
      </c>
      <c r="L94" s="18" t="n">
        <v>34170</v>
      </c>
      <c r="M94" s="109" t="s">
        <v>173</v>
      </c>
      <c r="O94" s="17" t="s">
        <v>209</v>
      </c>
      <c r="P94" s="18" t="n">
        <v>758688</v>
      </c>
      <c r="Q94" s="18" t="n">
        <v>30452</v>
      </c>
      <c r="R94" s="109" t="s">
        <v>173</v>
      </c>
      <c r="S94" s="18" t="n">
        <v>182295</v>
      </c>
      <c r="T94" s="109" t="s">
        <v>173</v>
      </c>
      <c r="U94" s="109" t="s">
        <v>173</v>
      </c>
      <c r="V94" s="109" t="s">
        <v>173</v>
      </c>
      <c r="W94" s="18" t="n">
        <v>499117</v>
      </c>
      <c r="X94" s="109" t="s">
        <v>173</v>
      </c>
      <c r="Y94" s="18" t="n">
        <v>46824</v>
      </c>
      <c r="Z94" s="109" t="s">
        <v>173</v>
      </c>
    </row>
    <row r="95" customFormat="false" ht="13.8" hidden="false" customHeight="false" outlineLevel="0" collapsed="false">
      <c r="B95" s="17" t="s">
        <v>210</v>
      </c>
      <c r="C95" s="18" t="n">
        <v>198944</v>
      </c>
      <c r="D95" s="18" t="n">
        <v>95034</v>
      </c>
      <c r="E95" s="109" t="s">
        <v>173</v>
      </c>
      <c r="F95" s="109" t="s">
        <v>173</v>
      </c>
      <c r="G95" s="109" t="s">
        <v>173</v>
      </c>
      <c r="H95" s="109" t="s">
        <v>173</v>
      </c>
      <c r="I95" s="18" t="n">
        <v>87888</v>
      </c>
      <c r="J95" s="109" t="s">
        <v>173</v>
      </c>
      <c r="K95" s="18" t="n">
        <v>13849</v>
      </c>
      <c r="L95" s="18" t="n">
        <v>2173</v>
      </c>
      <c r="M95" s="109" t="s">
        <v>173</v>
      </c>
      <c r="O95" s="17" t="s">
        <v>211</v>
      </c>
      <c r="P95" s="18" t="n">
        <v>465109</v>
      </c>
      <c r="Q95" s="18" t="n">
        <v>35447</v>
      </c>
      <c r="R95" s="18" t="n">
        <v>206593</v>
      </c>
      <c r="S95" s="18" t="n">
        <v>27211</v>
      </c>
      <c r="T95" s="109" t="s">
        <v>173</v>
      </c>
      <c r="U95" s="109" t="s">
        <v>173</v>
      </c>
      <c r="V95" s="109" t="s">
        <v>173</v>
      </c>
      <c r="W95" s="18" t="n">
        <v>195857</v>
      </c>
      <c r="X95" s="109" t="s">
        <v>173</v>
      </c>
      <c r="Y95" s="109" t="s">
        <v>173</v>
      </c>
      <c r="Z95" s="109" t="s">
        <v>173</v>
      </c>
    </row>
    <row r="96" customFormat="false" ht="13.8" hidden="false" customHeight="false" outlineLevel="0" collapsed="false">
      <c r="B96" s="17" t="s">
        <v>148</v>
      </c>
      <c r="C96" s="18" t="n">
        <v>177220</v>
      </c>
      <c r="D96" s="18" t="n">
        <v>89932</v>
      </c>
      <c r="E96" s="109" t="s">
        <v>173</v>
      </c>
      <c r="F96" s="18" t="n">
        <v>1218</v>
      </c>
      <c r="G96" s="109" t="s">
        <v>173</v>
      </c>
      <c r="H96" s="109" t="s">
        <v>173</v>
      </c>
      <c r="I96" s="109" t="s">
        <v>173</v>
      </c>
      <c r="J96" s="109" t="s">
        <v>173</v>
      </c>
      <c r="K96" s="18" t="n">
        <v>32450</v>
      </c>
      <c r="L96" s="18" t="n">
        <v>53620</v>
      </c>
      <c r="M96" s="109" t="s">
        <v>173</v>
      </c>
      <c r="O96" s="17" t="s">
        <v>212</v>
      </c>
      <c r="P96" s="18" t="n">
        <v>461264</v>
      </c>
      <c r="Q96" s="18" t="n">
        <v>109642</v>
      </c>
      <c r="R96" s="109" t="s">
        <v>173</v>
      </c>
      <c r="S96" s="18" t="n">
        <v>290244</v>
      </c>
      <c r="T96" s="109" t="s">
        <v>173</v>
      </c>
      <c r="U96" s="18" t="n">
        <v>272</v>
      </c>
      <c r="V96" s="18" t="n">
        <v>25759</v>
      </c>
      <c r="W96" s="18" t="n">
        <v>654</v>
      </c>
      <c r="X96" s="109" t="s">
        <v>173</v>
      </c>
      <c r="Y96" s="18" t="n">
        <v>34693</v>
      </c>
      <c r="Z96" s="109" t="s">
        <v>173</v>
      </c>
    </row>
    <row r="97" customFormat="false" ht="13.8" hidden="false" customHeight="false" outlineLevel="0" collapsed="false">
      <c r="B97" s="17" t="s">
        <v>33</v>
      </c>
      <c r="C97" s="18" t="n">
        <v>155463</v>
      </c>
      <c r="D97" s="18" t="n">
        <v>141623</v>
      </c>
      <c r="E97" s="109" t="s">
        <v>173</v>
      </c>
      <c r="F97" s="109" t="s">
        <v>173</v>
      </c>
      <c r="G97" s="109" t="s">
        <v>173</v>
      </c>
      <c r="H97" s="109" t="s">
        <v>173</v>
      </c>
      <c r="I97" s="109" t="s">
        <v>173</v>
      </c>
      <c r="J97" s="109" t="s">
        <v>173</v>
      </c>
      <c r="K97" s="109" t="s">
        <v>173</v>
      </c>
      <c r="L97" s="18" t="n">
        <v>13840</v>
      </c>
      <c r="M97" s="109" t="s">
        <v>173</v>
      </c>
      <c r="O97" s="17" t="s">
        <v>213</v>
      </c>
      <c r="P97" s="18" t="n">
        <v>343324</v>
      </c>
      <c r="Q97" s="109" t="s">
        <v>173</v>
      </c>
      <c r="R97" s="109" t="s">
        <v>173</v>
      </c>
      <c r="S97" s="18" t="n">
        <v>343324</v>
      </c>
      <c r="T97" s="109" t="s">
        <v>173</v>
      </c>
      <c r="U97" s="109" t="s">
        <v>173</v>
      </c>
      <c r="V97" s="109" t="s">
        <v>173</v>
      </c>
      <c r="W97" s="109" t="s">
        <v>173</v>
      </c>
      <c r="X97" s="109" t="s">
        <v>173</v>
      </c>
      <c r="Y97" s="109" t="s">
        <v>173</v>
      </c>
      <c r="Z97" s="109" t="s">
        <v>173</v>
      </c>
    </row>
    <row r="98" customFormat="false" ht="13.8" hidden="false" customHeight="false" outlineLevel="0" collapsed="false">
      <c r="B98" s="17" t="s">
        <v>75</v>
      </c>
      <c r="C98" s="18" t="n">
        <v>143125</v>
      </c>
      <c r="D98" s="109" t="s">
        <v>173</v>
      </c>
      <c r="E98" s="109" t="s">
        <v>173</v>
      </c>
      <c r="F98" s="109" t="s">
        <v>173</v>
      </c>
      <c r="G98" s="18" t="n">
        <v>117049</v>
      </c>
      <c r="H98" s="109" t="s">
        <v>173</v>
      </c>
      <c r="I98" s="109" t="s">
        <v>173</v>
      </c>
      <c r="J98" s="109" t="s">
        <v>173</v>
      </c>
      <c r="K98" s="109" t="s">
        <v>173</v>
      </c>
      <c r="L98" s="18" t="n">
        <v>19466</v>
      </c>
      <c r="M98" s="18" t="n">
        <v>6610</v>
      </c>
      <c r="O98" s="17" t="s">
        <v>166</v>
      </c>
      <c r="P98" s="18" t="n">
        <v>304931</v>
      </c>
      <c r="Q98" s="18" t="n">
        <v>301932</v>
      </c>
      <c r="R98" s="109" t="s">
        <v>173</v>
      </c>
      <c r="S98" s="18" t="n">
        <v>3000</v>
      </c>
      <c r="T98" s="109" t="s">
        <v>173</v>
      </c>
      <c r="U98" s="109" t="s">
        <v>173</v>
      </c>
      <c r="V98" s="109" t="s">
        <v>173</v>
      </c>
      <c r="W98" s="109" t="s">
        <v>173</v>
      </c>
      <c r="X98" s="109" t="s">
        <v>173</v>
      </c>
      <c r="Y98" s="109" t="s">
        <v>173</v>
      </c>
      <c r="Z98" s="109" t="s">
        <v>173</v>
      </c>
    </row>
    <row r="99" customFormat="false" ht="13.8" hidden="false" customHeight="false" outlineLevel="0" collapsed="false">
      <c r="B99" s="17" t="s">
        <v>214</v>
      </c>
      <c r="C99" s="18" t="n">
        <v>140815</v>
      </c>
      <c r="D99" s="18" t="n">
        <v>52510</v>
      </c>
      <c r="E99" s="18" t="n">
        <v>24871</v>
      </c>
      <c r="F99" s="109" t="s">
        <v>173</v>
      </c>
      <c r="G99" s="109" t="s">
        <v>173</v>
      </c>
      <c r="H99" s="109" t="s">
        <v>173</v>
      </c>
      <c r="I99" s="109" t="s">
        <v>173</v>
      </c>
      <c r="J99" s="109" t="s">
        <v>173</v>
      </c>
      <c r="K99" s="18" t="n">
        <v>61555</v>
      </c>
      <c r="L99" s="18" t="n">
        <v>1879</v>
      </c>
      <c r="M99" s="109" t="s">
        <v>173</v>
      </c>
      <c r="O99" s="17" t="s">
        <v>215</v>
      </c>
      <c r="P99" s="18" t="n">
        <v>276386</v>
      </c>
      <c r="Q99" s="18" t="n">
        <v>15120</v>
      </c>
      <c r="R99" s="109" t="s">
        <v>173</v>
      </c>
      <c r="S99" s="18" t="n">
        <v>260451</v>
      </c>
      <c r="T99" s="109" t="s">
        <v>173</v>
      </c>
      <c r="U99" s="109" t="s">
        <v>173</v>
      </c>
      <c r="V99" s="109" t="s">
        <v>173</v>
      </c>
      <c r="W99" s="18" t="n">
        <v>20</v>
      </c>
      <c r="X99" s="18" t="n">
        <v>100</v>
      </c>
      <c r="Y99" s="18" t="n">
        <v>695</v>
      </c>
      <c r="Z99" s="109" t="s">
        <v>173</v>
      </c>
    </row>
    <row r="100" customFormat="false" ht="13.8" hidden="false" customHeight="false" outlineLevel="0" collapsed="false">
      <c r="B100" s="17" t="s">
        <v>216</v>
      </c>
      <c r="C100" s="18" t="n">
        <v>139873</v>
      </c>
      <c r="D100" s="18" t="n">
        <v>9586</v>
      </c>
      <c r="E100" s="18" t="n">
        <v>21151</v>
      </c>
      <c r="F100" s="109" t="s">
        <v>173</v>
      </c>
      <c r="G100" s="109" t="s">
        <v>173</v>
      </c>
      <c r="H100" s="109" t="s">
        <v>173</v>
      </c>
      <c r="I100" s="18" t="n">
        <v>100314</v>
      </c>
      <c r="J100" s="109" t="s">
        <v>173</v>
      </c>
      <c r="K100" s="18" t="n">
        <v>8822</v>
      </c>
      <c r="L100" s="109" t="s">
        <v>173</v>
      </c>
      <c r="M100" s="109" t="s">
        <v>173</v>
      </c>
      <c r="O100" s="17" t="s">
        <v>178</v>
      </c>
      <c r="P100" s="18" t="n">
        <v>235735</v>
      </c>
      <c r="Q100" s="109" t="s">
        <v>173</v>
      </c>
      <c r="R100" s="109" t="s">
        <v>173</v>
      </c>
      <c r="S100" s="109" t="s">
        <v>173</v>
      </c>
      <c r="T100" s="109" t="s">
        <v>173</v>
      </c>
      <c r="U100" s="109" t="s">
        <v>173</v>
      </c>
      <c r="V100" s="18" t="n">
        <v>1421</v>
      </c>
      <c r="W100" s="18" t="n">
        <v>1611</v>
      </c>
      <c r="X100" s="18" t="n">
        <v>151783</v>
      </c>
      <c r="Y100" s="18" t="n">
        <v>80920</v>
      </c>
      <c r="Z100" s="109" t="s">
        <v>173</v>
      </c>
    </row>
    <row r="101" customFormat="false" ht="13.8" hidden="false" customHeight="false" outlineLevel="0" collapsed="false">
      <c r="B101" s="17" t="s">
        <v>162</v>
      </c>
      <c r="C101" s="18" t="n">
        <v>118757</v>
      </c>
      <c r="D101" s="18" t="n">
        <v>22290</v>
      </c>
      <c r="E101" s="109" t="s">
        <v>173</v>
      </c>
      <c r="F101" s="109" t="s">
        <v>173</v>
      </c>
      <c r="G101" s="109" t="s">
        <v>173</v>
      </c>
      <c r="H101" s="109" t="s">
        <v>173</v>
      </c>
      <c r="I101" s="18" t="n">
        <v>321</v>
      </c>
      <c r="J101" s="109" t="s">
        <v>173</v>
      </c>
      <c r="K101" s="18" t="n">
        <v>96146</v>
      </c>
      <c r="L101" s="109" t="s">
        <v>173</v>
      </c>
      <c r="M101" s="109" t="s">
        <v>173</v>
      </c>
      <c r="O101" s="17" t="s">
        <v>176</v>
      </c>
      <c r="P101" s="18" t="n">
        <v>218740</v>
      </c>
      <c r="Q101" s="18" t="n">
        <v>8828</v>
      </c>
      <c r="R101" s="109" t="s">
        <v>173</v>
      </c>
      <c r="S101" s="18" t="n">
        <v>185309</v>
      </c>
      <c r="T101" s="109" t="s">
        <v>173</v>
      </c>
      <c r="U101" s="109" t="s">
        <v>173</v>
      </c>
      <c r="V101" s="18" t="n">
        <v>22738</v>
      </c>
      <c r="W101" s="18" t="n">
        <v>1852</v>
      </c>
      <c r="X101" s="109" t="s">
        <v>173</v>
      </c>
      <c r="Y101" s="18" t="n">
        <v>14</v>
      </c>
      <c r="Z101" s="109" t="s">
        <v>173</v>
      </c>
    </row>
    <row r="102" customFormat="false" ht="13.8" hidden="false" customHeight="false" outlineLevel="0" collapsed="false">
      <c r="B102" s="17" t="s">
        <v>217</v>
      </c>
      <c r="C102" s="18" t="n">
        <v>111795</v>
      </c>
      <c r="D102" s="18" t="n">
        <v>111795</v>
      </c>
      <c r="E102" s="109" t="s">
        <v>173</v>
      </c>
      <c r="F102" s="109" t="s">
        <v>173</v>
      </c>
      <c r="G102" s="109" t="s">
        <v>173</v>
      </c>
      <c r="H102" s="109" t="s">
        <v>173</v>
      </c>
      <c r="I102" s="109" t="s">
        <v>173</v>
      </c>
      <c r="J102" s="109" t="s">
        <v>173</v>
      </c>
      <c r="K102" s="109" t="s">
        <v>173</v>
      </c>
      <c r="L102" s="109" t="s">
        <v>173</v>
      </c>
      <c r="M102" s="109" t="s">
        <v>173</v>
      </c>
      <c r="O102" s="17" t="s">
        <v>218</v>
      </c>
      <c r="P102" s="18" t="n">
        <v>201873</v>
      </c>
      <c r="Q102" s="109" t="s">
        <v>173</v>
      </c>
      <c r="R102" s="109" t="s">
        <v>173</v>
      </c>
      <c r="S102" s="109" t="s">
        <v>173</v>
      </c>
      <c r="T102" s="109" t="s">
        <v>173</v>
      </c>
      <c r="U102" s="109" t="s">
        <v>173</v>
      </c>
      <c r="V102" s="18" t="n">
        <v>201452</v>
      </c>
      <c r="W102" s="109" t="s">
        <v>173</v>
      </c>
      <c r="X102" s="18" t="n">
        <v>421</v>
      </c>
      <c r="Y102" s="109" t="s">
        <v>173</v>
      </c>
      <c r="Z102" s="109" t="s">
        <v>173</v>
      </c>
    </row>
    <row r="103" customFormat="false" ht="13.8" hidden="false" customHeight="false" outlineLevel="0" collapsed="false">
      <c r="B103" s="17" t="s">
        <v>163</v>
      </c>
      <c r="C103" s="18" t="n">
        <v>102182</v>
      </c>
      <c r="D103" s="109" t="s">
        <v>173</v>
      </c>
      <c r="E103" s="109" t="s">
        <v>173</v>
      </c>
      <c r="F103" s="109" t="s">
        <v>173</v>
      </c>
      <c r="G103" s="109" t="s">
        <v>173</v>
      </c>
      <c r="H103" s="109" t="s">
        <v>173</v>
      </c>
      <c r="I103" s="109" t="s">
        <v>173</v>
      </c>
      <c r="J103" s="109" t="s">
        <v>173</v>
      </c>
      <c r="K103" s="18" t="n">
        <v>170</v>
      </c>
      <c r="L103" s="109" t="s">
        <v>173</v>
      </c>
      <c r="M103" s="18" t="n">
        <v>102012</v>
      </c>
      <c r="O103" s="17" t="s">
        <v>204</v>
      </c>
      <c r="P103" s="18" t="n">
        <v>196948</v>
      </c>
      <c r="Q103" s="109" t="s">
        <v>173</v>
      </c>
      <c r="R103" s="18" t="n">
        <v>35980</v>
      </c>
      <c r="S103" s="18" t="n">
        <v>5970</v>
      </c>
      <c r="T103" s="18" t="n">
        <v>89959</v>
      </c>
      <c r="U103" s="109" t="s">
        <v>173</v>
      </c>
      <c r="V103" s="18" t="n">
        <v>37074</v>
      </c>
      <c r="W103" s="18" t="n">
        <v>1908</v>
      </c>
      <c r="X103" s="18" t="n">
        <v>20887</v>
      </c>
      <c r="Y103" s="18" t="n">
        <v>5169</v>
      </c>
      <c r="Z103" s="109" t="s">
        <v>173</v>
      </c>
    </row>
    <row r="104" customFormat="false" ht="13.8" hidden="false" customHeight="false" outlineLevel="0" collapsed="false">
      <c r="B104" s="17" t="s">
        <v>147</v>
      </c>
      <c r="C104" s="18" t="n">
        <v>97582</v>
      </c>
      <c r="D104" s="18" t="n">
        <v>96145</v>
      </c>
      <c r="E104" s="109" t="s">
        <v>173</v>
      </c>
      <c r="F104" s="18" t="n">
        <v>667</v>
      </c>
      <c r="G104" s="109" t="s">
        <v>173</v>
      </c>
      <c r="H104" s="18" t="n">
        <v>770</v>
      </c>
      <c r="I104" s="109" t="s">
        <v>173</v>
      </c>
      <c r="J104" s="109" t="s">
        <v>173</v>
      </c>
      <c r="K104" s="109" t="s">
        <v>173</v>
      </c>
      <c r="L104" s="109" t="s">
        <v>173</v>
      </c>
      <c r="M104" s="109" t="s">
        <v>173</v>
      </c>
      <c r="O104" s="17" t="s">
        <v>214</v>
      </c>
      <c r="P104" s="18" t="n">
        <v>163528</v>
      </c>
      <c r="Q104" s="18" t="n">
        <v>105072</v>
      </c>
      <c r="R104" s="109" t="s">
        <v>173</v>
      </c>
      <c r="S104" s="18" t="n">
        <v>10289</v>
      </c>
      <c r="T104" s="109" t="s">
        <v>173</v>
      </c>
      <c r="U104" s="109" t="s">
        <v>173</v>
      </c>
      <c r="V104" s="18" t="n">
        <v>10723</v>
      </c>
      <c r="W104" s="18" t="n">
        <v>786</v>
      </c>
      <c r="X104" s="18" t="n">
        <v>21063</v>
      </c>
      <c r="Y104" s="18" t="n">
        <v>15594</v>
      </c>
      <c r="Z104" s="109" t="s">
        <v>173</v>
      </c>
    </row>
    <row r="105" customFormat="false" ht="13.8" hidden="false" customHeight="false" outlineLevel="0" collapsed="false">
      <c r="B105" s="17" t="s">
        <v>219</v>
      </c>
      <c r="C105" s="18" t="n">
        <v>90989</v>
      </c>
      <c r="D105" s="109" t="s">
        <v>173</v>
      </c>
      <c r="E105" s="109" t="s">
        <v>173</v>
      </c>
      <c r="F105" s="109" t="s">
        <v>173</v>
      </c>
      <c r="G105" s="109" t="s">
        <v>173</v>
      </c>
      <c r="H105" s="109" t="s">
        <v>173</v>
      </c>
      <c r="I105" s="109" t="s">
        <v>173</v>
      </c>
      <c r="J105" s="109" t="s">
        <v>173</v>
      </c>
      <c r="K105" s="109" t="s">
        <v>173</v>
      </c>
      <c r="L105" s="18" t="n">
        <v>90989</v>
      </c>
      <c r="M105" s="109" t="s">
        <v>173</v>
      </c>
      <c r="O105" s="17" t="s">
        <v>220</v>
      </c>
      <c r="P105" s="18" t="n">
        <v>160716</v>
      </c>
      <c r="Q105" s="18" t="n">
        <v>1933</v>
      </c>
      <c r="R105" s="18" t="n">
        <v>158783</v>
      </c>
      <c r="S105" s="109" t="s">
        <v>173</v>
      </c>
      <c r="T105" s="109" t="s">
        <v>173</v>
      </c>
      <c r="U105" s="109" t="s">
        <v>173</v>
      </c>
      <c r="V105" s="109" t="s">
        <v>173</v>
      </c>
      <c r="W105" s="109" t="s">
        <v>173</v>
      </c>
      <c r="X105" s="109" t="s">
        <v>173</v>
      </c>
      <c r="Y105" s="109" t="s">
        <v>173</v>
      </c>
      <c r="Z105" s="109" t="s">
        <v>173</v>
      </c>
    </row>
    <row r="106" customFormat="false" ht="13.8" hidden="false" customHeight="false" outlineLevel="0" collapsed="false">
      <c r="B106" s="17" t="s">
        <v>102</v>
      </c>
      <c r="C106" s="18" t="n">
        <v>65722</v>
      </c>
      <c r="D106" s="109" t="s">
        <v>173</v>
      </c>
      <c r="E106" s="109" t="s">
        <v>173</v>
      </c>
      <c r="F106" s="109" t="s">
        <v>173</v>
      </c>
      <c r="G106" s="109" t="s">
        <v>173</v>
      </c>
      <c r="H106" s="109" t="s">
        <v>173</v>
      </c>
      <c r="I106" s="109" t="s">
        <v>173</v>
      </c>
      <c r="J106" s="109" t="s">
        <v>173</v>
      </c>
      <c r="K106" s="18" t="n">
        <v>60923</v>
      </c>
      <c r="L106" s="18" t="n">
        <v>4799</v>
      </c>
      <c r="M106" s="109" t="s">
        <v>173</v>
      </c>
      <c r="O106" s="17" t="s">
        <v>221</v>
      </c>
      <c r="P106" s="18" t="n">
        <v>159533</v>
      </c>
      <c r="Q106" s="18" t="n">
        <v>75840</v>
      </c>
      <c r="R106" s="109" t="s">
        <v>173</v>
      </c>
      <c r="S106" s="109" t="s">
        <v>173</v>
      </c>
      <c r="T106" s="109" t="s">
        <v>173</v>
      </c>
      <c r="U106" s="109" t="s">
        <v>173</v>
      </c>
      <c r="V106" s="109" t="s">
        <v>173</v>
      </c>
      <c r="W106" s="109" t="s">
        <v>173</v>
      </c>
      <c r="X106" s="109" t="s">
        <v>173</v>
      </c>
      <c r="Y106" s="18" t="n">
        <v>83693</v>
      </c>
      <c r="Z106" s="109" t="s">
        <v>173</v>
      </c>
    </row>
    <row r="107" customFormat="false" ht="13.8" hidden="false" customHeight="false" outlineLevel="0" collapsed="false">
      <c r="B107" s="17" t="s">
        <v>215</v>
      </c>
      <c r="C107" s="18" t="n">
        <v>62672</v>
      </c>
      <c r="D107" s="18" t="n">
        <v>42113</v>
      </c>
      <c r="E107" s="109" t="s">
        <v>173</v>
      </c>
      <c r="F107" s="109" t="s">
        <v>173</v>
      </c>
      <c r="G107" s="109" t="s">
        <v>173</v>
      </c>
      <c r="H107" s="109" t="s">
        <v>173</v>
      </c>
      <c r="I107" s="109" t="s">
        <v>173</v>
      </c>
      <c r="J107" s="109" t="s">
        <v>173</v>
      </c>
      <c r="K107" s="18" t="n">
        <v>15251</v>
      </c>
      <c r="L107" s="18" t="n">
        <v>5307</v>
      </c>
      <c r="M107" s="109" t="s">
        <v>173</v>
      </c>
      <c r="O107" s="17" t="s">
        <v>222</v>
      </c>
      <c r="P107" s="18" t="n">
        <v>152859</v>
      </c>
      <c r="Q107" s="18" t="n">
        <v>138855</v>
      </c>
      <c r="R107" s="18" t="n">
        <v>30</v>
      </c>
      <c r="S107" s="18" t="n">
        <v>11733</v>
      </c>
      <c r="T107" s="109" t="s">
        <v>173</v>
      </c>
      <c r="U107" s="109" t="s">
        <v>173</v>
      </c>
      <c r="V107" s="109" t="s">
        <v>173</v>
      </c>
      <c r="W107" s="18" t="n">
        <v>2237</v>
      </c>
      <c r="X107" s="18" t="n">
        <v>5</v>
      </c>
      <c r="Y107" s="109" t="s">
        <v>173</v>
      </c>
      <c r="Z107" s="109" t="s">
        <v>173</v>
      </c>
    </row>
    <row r="108" customFormat="false" ht="13.8" hidden="false" customHeight="false" outlineLevel="0" collapsed="false">
      <c r="B108" s="17" t="s">
        <v>223</v>
      </c>
      <c r="C108" s="18" t="n">
        <v>58070</v>
      </c>
      <c r="D108" s="109" t="s">
        <v>173</v>
      </c>
      <c r="E108" s="18" t="n">
        <v>33785</v>
      </c>
      <c r="F108" s="109" t="s">
        <v>173</v>
      </c>
      <c r="G108" s="109" t="s">
        <v>173</v>
      </c>
      <c r="H108" s="109" t="s">
        <v>173</v>
      </c>
      <c r="I108" s="109" t="s">
        <v>173</v>
      </c>
      <c r="J108" s="109" t="s">
        <v>173</v>
      </c>
      <c r="K108" s="109" t="s">
        <v>173</v>
      </c>
      <c r="L108" s="18" t="n">
        <v>24286</v>
      </c>
      <c r="M108" s="109" t="s">
        <v>173</v>
      </c>
      <c r="O108" s="17" t="s">
        <v>224</v>
      </c>
      <c r="P108" s="18" t="n">
        <v>147441</v>
      </c>
      <c r="Q108" s="18" t="n">
        <v>44</v>
      </c>
      <c r="R108" s="109" t="s">
        <v>173</v>
      </c>
      <c r="S108" s="109" t="s">
        <v>173</v>
      </c>
      <c r="T108" s="109" t="s">
        <v>173</v>
      </c>
      <c r="U108" s="109" t="s">
        <v>173</v>
      </c>
      <c r="V108" s="18" t="n">
        <v>4042</v>
      </c>
      <c r="W108" s="109" t="s">
        <v>173</v>
      </c>
      <c r="X108" s="18" t="n">
        <v>143326</v>
      </c>
      <c r="Y108" s="18" t="n">
        <v>28</v>
      </c>
      <c r="Z108" s="109" t="s">
        <v>173</v>
      </c>
    </row>
    <row r="109" customFormat="false" ht="13.8" hidden="false" customHeight="false" outlineLevel="0" collapsed="false">
      <c r="B109" s="17" t="s">
        <v>225</v>
      </c>
      <c r="C109" s="18" t="n">
        <v>57365</v>
      </c>
      <c r="D109" s="18" t="n">
        <v>25829</v>
      </c>
      <c r="E109" s="109" t="s">
        <v>173</v>
      </c>
      <c r="F109" s="109" t="s">
        <v>173</v>
      </c>
      <c r="G109" s="109" t="s">
        <v>173</v>
      </c>
      <c r="H109" s="109" t="s">
        <v>173</v>
      </c>
      <c r="I109" s="109" t="s">
        <v>173</v>
      </c>
      <c r="J109" s="109" t="s">
        <v>173</v>
      </c>
      <c r="K109" s="109" t="s">
        <v>173</v>
      </c>
      <c r="L109" s="18" t="n">
        <v>31536</v>
      </c>
      <c r="M109" s="109" t="s">
        <v>173</v>
      </c>
      <c r="O109" s="17" t="s">
        <v>200</v>
      </c>
      <c r="P109" s="18" t="n">
        <v>138539</v>
      </c>
      <c r="Q109" s="109" t="s">
        <v>173</v>
      </c>
      <c r="R109" s="109" t="s">
        <v>173</v>
      </c>
      <c r="S109" s="109" t="s">
        <v>173</v>
      </c>
      <c r="T109" s="109" t="s">
        <v>173</v>
      </c>
      <c r="U109" s="109" t="s">
        <v>173</v>
      </c>
      <c r="V109" s="18" t="n">
        <v>80</v>
      </c>
      <c r="W109" s="18" t="n">
        <v>138456</v>
      </c>
      <c r="X109" s="18" t="n">
        <v>2</v>
      </c>
      <c r="Y109" s="18" t="n">
        <v>1</v>
      </c>
      <c r="Z109" s="109" t="s">
        <v>173</v>
      </c>
    </row>
    <row r="110" customFormat="false" ht="13.8" hidden="false" customHeight="false" outlineLevel="0" collapsed="false">
      <c r="B110" s="17" t="s">
        <v>226</v>
      </c>
      <c r="C110" s="18" t="n">
        <v>56642</v>
      </c>
      <c r="D110" s="109" t="s">
        <v>173</v>
      </c>
      <c r="E110" s="109" t="s">
        <v>173</v>
      </c>
      <c r="F110" s="18" t="n">
        <v>12</v>
      </c>
      <c r="G110" s="109" t="s">
        <v>173</v>
      </c>
      <c r="H110" s="109" t="s">
        <v>173</v>
      </c>
      <c r="I110" s="18" t="n">
        <v>4209</v>
      </c>
      <c r="J110" s="18" t="n">
        <v>6693</v>
      </c>
      <c r="K110" s="18" t="n">
        <v>35366</v>
      </c>
      <c r="L110" s="18" t="n">
        <v>10363</v>
      </c>
      <c r="M110" s="109" t="s">
        <v>173</v>
      </c>
      <c r="O110" s="17" t="s">
        <v>227</v>
      </c>
      <c r="P110" s="18" t="n">
        <v>129511</v>
      </c>
      <c r="Q110" s="18" t="n">
        <v>15958</v>
      </c>
      <c r="R110" s="109" t="s">
        <v>173</v>
      </c>
      <c r="S110" s="18" t="n">
        <v>113554</v>
      </c>
      <c r="T110" s="109" t="s">
        <v>173</v>
      </c>
      <c r="U110" s="109" t="s">
        <v>173</v>
      </c>
      <c r="V110" s="109" t="s">
        <v>173</v>
      </c>
      <c r="W110" s="109" t="s">
        <v>173</v>
      </c>
      <c r="X110" s="109" t="s">
        <v>173</v>
      </c>
      <c r="Y110" s="109" t="s">
        <v>173</v>
      </c>
      <c r="Z110" s="109" t="s">
        <v>173</v>
      </c>
    </row>
    <row r="111" customFormat="false" ht="13.8" hidden="false" customHeight="false" outlineLevel="0" collapsed="false">
      <c r="B111" s="17" t="s">
        <v>221</v>
      </c>
      <c r="C111" s="18" t="n">
        <v>54773</v>
      </c>
      <c r="D111" s="18" t="n">
        <v>41036</v>
      </c>
      <c r="E111" s="109" t="s">
        <v>173</v>
      </c>
      <c r="F111" s="109" t="s">
        <v>173</v>
      </c>
      <c r="G111" s="109" t="s">
        <v>173</v>
      </c>
      <c r="H111" s="109" t="s">
        <v>173</v>
      </c>
      <c r="I111" s="109" t="s">
        <v>173</v>
      </c>
      <c r="J111" s="109" t="s">
        <v>173</v>
      </c>
      <c r="K111" s="109" t="s">
        <v>173</v>
      </c>
      <c r="L111" s="18" t="n">
        <v>13738</v>
      </c>
      <c r="M111" s="109" t="s">
        <v>173</v>
      </c>
      <c r="O111" s="17" t="s">
        <v>228</v>
      </c>
      <c r="P111" s="18" t="n">
        <v>128881</v>
      </c>
      <c r="Q111" s="18" t="n">
        <v>2368</v>
      </c>
      <c r="R111" s="109" t="s">
        <v>173</v>
      </c>
      <c r="S111" s="18" t="n">
        <v>126512</v>
      </c>
      <c r="T111" s="109" t="s">
        <v>173</v>
      </c>
      <c r="U111" s="109" t="s">
        <v>173</v>
      </c>
      <c r="V111" s="109" t="s">
        <v>173</v>
      </c>
      <c r="W111" s="109" t="s">
        <v>173</v>
      </c>
      <c r="X111" s="109" t="s">
        <v>173</v>
      </c>
      <c r="Y111" s="109" t="s">
        <v>173</v>
      </c>
      <c r="Z111" s="109" t="s">
        <v>173</v>
      </c>
    </row>
    <row r="112" customFormat="false" ht="13.8" hidden="false" customHeight="false" outlineLevel="0" collapsed="false">
      <c r="B112" s="17" t="s">
        <v>229</v>
      </c>
      <c r="C112" s="18" t="n">
        <v>50955</v>
      </c>
      <c r="D112" s="109" t="s">
        <v>173</v>
      </c>
      <c r="E112" s="109" t="s">
        <v>173</v>
      </c>
      <c r="F112" s="109" t="s">
        <v>173</v>
      </c>
      <c r="G112" s="109" t="s">
        <v>173</v>
      </c>
      <c r="H112" s="109" t="s">
        <v>173</v>
      </c>
      <c r="I112" s="109" t="s">
        <v>173</v>
      </c>
      <c r="J112" s="18" t="n">
        <v>619</v>
      </c>
      <c r="K112" s="109" t="s">
        <v>173</v>
      </c>
      <c r="L112" s="18" t="n">
        <v>50336</v>
      </c>
      <c r="M112" s="109" t="s">
        <v>173</v>
      </c>
      <c r="O112" s="17" t="s">
        <v>219</v>
      </c>
      <c r="P112" s="18" t="n">
        <v>128595</v>
      </c>
      <c r="Q112" s="109" t="s">
        <v>173</v>
      </c>
      <c r="R112" s="109" t="s">
        <v>173</v>
      </c>
      <c r="S112" s="109" t="s">
        <v>173</v>
      </c>
      <c r="T112" s="109" t="s">
        <v>173</v>
      </c>
      <c r="U112" s="109" t="s">
        <v>173</v>
      </c>
      <c r="V112" s="18" t="n">
        <v>104167</v>
      </c>
      <c r="W112" s="18" t="n">
        <v>2827</v>
      </c>
      <c r="X112" s="18" t="n">
        <v>14276</v>
      </c>
      <c r="Y112" s="18" t="n">
        <v>7324</v>
      </c>
      <c r="Z112" s="109" t="s">
        <v>173</v>
      </c>
    </row>
    <row r="113" customFormat="false" ht="13.8" hidden="false" customHeight="false" outlineLevel="0" collapsed="false">
      <c r="B113" s="17" t="s">
        <v>218</v>
      </c>
      <c r="C113" s="18" t="n">
        <v>49743</v>
      </c>
      <c r="D113" s="109" t="s">
        <v>173</v>
      </c>
      <c r="E113" s="109" t="s">
        <v>173</v>
      </c>
      <c r="F113" s="109" t="s">
        <v>173</v>
      </c>
      <c r="G113" s="109" t="s">
        <v>173</v>
      </c>
      <c r="H113" s="109" t="s">
        <v>173</v>
      </c>
      <c r="I113" s="109" t="s">
        <v>173</v>
      </c>
      <c r="J113" s="109" t="s">
        <v>173</v>
      </c>
      <c r="K113" s="109" t="s">
        <v>173</v>
      </c>
      <c r="L113" s="18" t="n">
        <v>49743</v>
      </c>
      <c r="M113" s="109" t="s">
        <v>173</v>
      </c>
      <c r="O113" s="17" t="s">
        <v>230</v>
      </c>
      <c r="P113" s="18" t="n">
        <v>121195</v>
      </c>
      <c r="Q113" s="18" t="n">
        <v>912</v>
      </c>
      <c r="R113" s="109" t="s">
        <v>173</v>
      </c>
      <c r="S113" s="18" t="n">
        <v>83</v>
      </c>
      <c r="T113" s="109" t="s">
        <v>173</v>
      </c>
      <c r="U113" s="109" t="s">
        <v>173</v>
      </c>
      <c r="V113" s="109" t="s">
        <v>173</v>
      </c>
      <c r="W113" s="109" t="s">
        <v>173</v>
      </c>
      <c r="X113" s="18" t="n">
        <v>115749</v>
      </c>
      <c r="Y113" s="18" t="n">
        <v>4451</v>
      </c>
      <c r="Z113" s="109" t="s">
        <v>173</v>
      </c>
    </row>
    <row r="114" customFormat="false" ht="13.8" hidden="false" customHeight="false" outlineLevel="0" collapsed="false">
      <c r="B114" s="17" t="s">
        <v>166</v>
      </c>
      <c r="C114" s="18" t="n">
        <v>47206</v>
      </c>
      <c r="D114" s="109" t="s">
        <v>173</v>
      </c>
      <c r="E114" s="109" t="s">
        <v>173</v>
      </c>
      <c r="F114" s="109" t="s">
        <v>173</v>
      </c>
      <c r="G114" s="109" t="s">
        <v>173</v>
      </c>
      <c r="H114" s="109" t="s">
        <v>173</v>
      </c>
      <c r="I114" s="109" t="s">
        <v>173</v>
      </c>
      <c r="J114" s="109" t="s">
        <v>173</v>
      </c>
      <c r="K114" s="18" t="n">
        <v>47206</v>
      </c>
      <c r="L114" s="109" t="s">
        <v>173</v>
      </c>
      <c r="M114" s="109" t="s">
        <v>173</v>
      </c>
      <c r="O114" s="17" t="s">
        <v>231</v>
      </c>
      <c r="P114" s="18" t="n">
        <v>90092</v>
      </c>
      <c r="Q114" s="18" t="n">
        <v>15675</v>
      </c>
      <c r="R114" s="109" t="s">
        <v>173</v>
      </c>
      <c r="S114" s="18" t="n">
        <v>61488</v>
      </c>
      <c r="T114" s="109" t="s">
        <v>173</v>
      </c>
      <c r="U114" s="109" t="s">
        <v>173</v>
      </c>
      <c r="V114" s="109" t="s">
        <v>173</v>
      </c>
      <c r="W114" s="18" t="n">
        <v>19</v>
      </c>
      <c r="X114" s="109" t="s">
        <v>173</v>
      </c>
      <c r="Y114" s="18" t="n">
        <v>12910</v>
      </c>
      <c r="Z114" s="109" t="s">
        <v>173</v>
      </c>
    </row>
    <row r="115" customFormat="false" ht="13.8" hidden="false" customHeight="false" outlineLevel="0" collapsed="false">
      <c r="B115" s="17" t="s">
        <v>195</v>
      </c>
      <c r="C115" s="18" t="n">
        <v>41425</v>
      </c>
      <c r="D115" s="18" t="n">
        <v>21051</v>
      </c>
      <c r="E115" s="109" t="s">
        <v>173</v>
      </c>
      <c r="F115" s="109" t="s">
        <v>173</v>
      </c>
      <c r="G115" s="109" t="s">
        <v>173</v>
      </c>
      <c r="H115" s="109" t="s">
        <v>173</v>
      </c>
      <c r="I115" s="18" t="n">
        <v>75</v>
      </c>
      <c r="J115" s="18" t="n">
        <v>6070</v>
      </c>
      <c r="K115" s="109" t="s">
        <v>173</v>
      </c>
      <c r="L115" s="18" t="n">
        <v>7066</v>
      </c>
      <c r="M115" s="18" t="n">
        <v>7164</v>
      </c>
      <c r="O115" s="17" t="s">
        <v>232</v>
      </c>
      <c r="P115" s="18" t="n">
        <v>89495</v>
      </c>
      <c r="Q115" s="18" t="n">
        <v>89495</v>
      </c>
      <c r="R115" s="109" t="s">
        <v>173</v>
      </c>
      <c r="S115" s="109" t="s">
        <v>173</v>
      </c>
      <c r="T115" s="109" t="s">
        <v>173</v>
      </c>
      <c r="U115" s="109" t="s">
        <v>173</v>
      </c>
      <c r="V115" s="109" t="s">
        <v>173</v>
      </c>
      <c r="W115" s="109" t="s">
        <v>173</v>
      </c>
      <c r="X115" s="109" t="s">
        <v>173</v>
      </c>
      <c r="Y115" s="109" t="s">
        <v>173</v>
      </c>
      <c r="Z115" s="109" t="s">
        <v>173</v>
      </c>
    </row>
    <row r="116" customFormat="false" ht="13.8" hidden="false" customHeight="false" outlineLevel="0" collapsed="false">
      <c r="B116" s="17" t="s">
        <v>233</v>
      </c>
      <c r="C116" s="18" t="n">
        <v>38944</v>
      </c>
      <c r="D116" s="18" t="n">
        <v>9812</v>
      </c>
      <c r="E116" s="18" t="n">
        <v>7756</v>
      </c>
      <c r="F116" s="18" t="n">
        <v>1152</v>
      </c>
      <c r="G116" s="109" t="s">
        <v>173</v>
      </c>
      <c r="H116" s="109" t="s">
        <v>173</v>
      </c>
      <c r="I116" s="109" t="s">
        <v>173</v>
      </c>
      <c r="J116" s="109" t="s">
        <v>173</v>
      </c>
      <c r="K116" s="109" t="s">
        <v>173</v>
      </c>
      <c r="L116" s="18" t="n">
        <v>20224</v>
      </c>
      <c r="M116" s="109" t="s">
        <v>173</v>
      </c>
      <c r="O116" s="17" t="s">
        <v>234</v>
      </c>
      <c r="P116" s="18" t="n">
        <v>85420</v>
      </c>
      <c r="Q116" s="109" t="s">
        <v>173</v>
      </c>
      <c r="R116" s="109" t="s">
        <v>173</v>
      </c>
      <c r="S116" s="109" t="s">
        <v>173</v>
      </c>
      <c r="T116" s="109" t="s">
        <v>173</v>
      </c>
      <c r="U116" s="109" t="s">
        <v>173</v>
      </c>
      <c r="V116" s="18" t="n">
        <v>57814</v>
      </c>
      <c r="W116" s="18" t="n">
        <v>4974</v>
      </c>
      <c r="X116" s="18" t="n">
        <v>2129</v>
      </c>
      <c r="Y116" s="18" t="n">
        <v>20503</v>
      </c>
      <c r="Z116" s="109" t="s">
        <v>173</v>
      </c>
    </row>
    <row r="117" customFormat="false" ht="13.8" hidden="false" customHeight="false" outlineLevel="0" collapsed="false">
      <c r="B117" s="17" t="s">
        <v>211</v>
      </c>
      <c r="C117" s="18" t="n">
        <v>38567</v>
      </c>
      <c r="D117" s="109" t="s">
        <v>173</v>
      </c>
      <c r="E117" s="109" t="s">
        <v>173</v>
      </c>
      <c r="F117" s="109" t="s">
        <v>173</v>
      </c>
      <c r="G117" s="109" t="s">
        <v>173</v>
      </c>
      <c r="H117" s="109" t="s">
        <v>173</v>
      </c>
      <c r="I117" s="109" t="s">
        <v>173</v>
      </c>
      <c r="J117" s="109" t="s">
        <v>173</v>
      </c>
      <c r="K117" s="18" t="n">
        <v>13180</v>
      </c>
      <c r="L117" s="18" t="n">
        <v>25387</v>
      </c>
      <c r="M117" s="109" t="s">
        <v>173</v>
      </c>
      <c r="O117" s="17" t="s">
        <v>235</v>
      </c>
      <c r="P117" s="18" t="n">
        <v>83626</v>
      </c>
      <c r="Q117" s="18" t="n">
        <v>949</v>
      </c>
      <c r="R117" s="109" t="s">
        <v>173</v>
      </c>
      <c r="S117" s="18" t="n">
        <v>15022</v>
      </c>
      <c r="T117" s="109" t="s">
        <v>173</v>
      </c>
      <c r="U117" s="109" t="s">
        <v>173</v>
      </c>
      <c r="V117" s="109" t="s">
        <v>173</v>
      </c>
      <c r="W117" s="18" t="n">
        <v>59502</v>
      </c>
      <c r="X117" s="109" t="s">
        <v>173</v>
      </c>
      <c r="Y117" s="18" t="n">
        <v>8153</v>
      </c>
      <c r="Z117" s="109" t="s">
        <v>173</v>
      </c>
    </row>
    <row r="118" customFormat="false" ht="13.8" hidden="false" customHeight="false" outlineLevel="0" collapsed="false">
      <c r="B118" s="17" t="s">
        <v>235</v>
      </c>
      <c r="C118" s="18" t="n">
        <v>34650</v>
      </c>
      <c r="D118" s="109" t="s">
        <v>173</v>
      </c>
      <c r="E118" s="109" t="s">
        <v>173</v>
      </c>
      <c r="F118" s="109" t="s">
        <v>173</v>
      </c>
      <c r="G118" s="109" t="s">
        <v>173</v>
      </c>
      <c r="H118" s="109" t="s">
        <v>173</v>
      </c>
      <c r="I118" s="109" t="s">
        <v>173</v>
      </c>
      <c r="J118" s="109" t="s">
        <v>173</v>
      </c>
      <c r="K118" s="18" t="n">
        <v>34650</v>
      </c>
      <c r="L118" s="109" t="s">
        <v>173</v>
      </c>
      <c r="M118" s="109" t="s">
        <v>173</v>
      </c>
      <c r="O118" s="17" t="s">
        <v>236</v>
      </c>
      <c r="P118" s="18" t="n">
        <v>83218</v>
      </c>
      <c r="Q118" s="18" t="n">
        <v>34121</v>
      </c>
      <c r="R118" s="109" t="s">
        <v>173</v>
      </c>
      <c r="S118" s="109" t="s">
        <v>173</v>
      </c>
      <c r="T118" s="109" t="s">
        <v>173</v>
      </c>
      <c r="U118" s="18" t="n">
        <v>471</v>
      </c>
      <c r="V118" s="109" t="s">
        <v>173</v>
      </c>
      <c r="W118" s="109" t="s">
        <v>173</v>
      </c>
      <c r="X118" s="109" t="s">
        <v>173</v>
      </c>
      <c r="Y118" s="18" t="n">
        <v>48626</v>
      </c>
      <c r="Z118" s="109" t="s">
        <v>173</v>
      </c>
    </row>
    <row r="119" customFormat="false" ht="13.8" hidden="false" customHeight="false" outlineLevel="0" collapsed="false">
      <c r="B119" s="17" t="s">
        <v>237</v>
      </c>
      <c r="C119" s="18" t="n">
        <v>33880</v>
      </c>
      <c r="D119" s="109" t="s">
        <v>173</v>
      </c>
      <c r="E119" s="109" t="s">
        <v>173</v>
      </c>
      <c r="F119" s="109" t="s">
        <v>173</v>
      </c>
      <c r="G119" s="109" t="s">
        <v>173</v>
      </c>
      <c r="H119" s="109" t="s">
        <v>173</v>
      </c>
      <c r="I119" s="109" t="s">
        <v>173</v>
      </c>
      <c r="J119" s="109" t="s">
        <v>173</v>
      </c>
      <c r="K119" s="18" t="n">
        <v>33880</v>
      </c>
      <c r="L119" s="109" t="s">
        <v>173</v>
      </c>
      <c r="M119" s="109" t="s">
        <v>173</v>
      </c>
      <c r="O119" s="17" t="s">
        <v>238</v>
      </c>
      <c r="P119" s="18" t="n">
        <v>76389</v>
      </c>
      <c r="Q119" s="18" t="n">
        <v>7377</v>
      </c>
      <c r="R119" s="109" t="s">
        <v>173</v>
      </c>
      <c r="S119" s="18" t="n">
        <v>27034</v>
      </c>
      <c r="T119" s="109" t="s">
        <v>173</v>
      </c>
      <c r="U119" s="109" t="s">
        <v>173</v>
      </c>
      <c r="V119" s="18" t="n">
        <v>686</v>
      </c>
      <c r="W119" s="18" t="n">
        <v>6602</v>
      </c>
      <c r="X119" s="109" t="s">
        <v>173</v>
      </c>
      <c r="Y119" s="18" t="n">
        <v>34691</v>
      </c>
      <c r="Z119" s="109" t="s">
        <v>173</v>
      </c>
    </row>
    <row r="120" customFormat="false" ht="13.8" hidden="false" customHeight="false" outlineLevel="0" collapsed="false">
      <c r="B120" s="17" t="s">
        <v>205</v>
      </c>
      <c r="C120" s="18" t="n">
        <v>33579</v>
      </c>
      <c r="D120" s="109" t="s">
        <v>173</v>
      </c>
      <c r="E120" s="109" t="s">
        <v>173</v>
      </c>
      <c r="F120" s="109" t="s">
        <v>173</v>
      </c>
      <c r="G120" s="109" t="s">
        <v>173</v>
      </c>
      <c r="H120" s="109" t="s">
        <v>173</v>
      </c>
      <c r="I120" s="109" t="s">
        <v>173</v>
      </c>
      <c r="J120" s="18" t="n">
        <v>33579</v>
      </c>
      <c r="K120" s="109" t="s">
        <v>173</v>
      </c>
      <c r="L120" s="109" t="s">
        <v>173</v>
      </c>
      <c r="M120" s="109" t="s">
        <v>173</v>
      </c>
      <c r="O120" s="17" t="s">
        <v>190</v>
      </c>
      <c r="P120" s="18" t="n">
        <v>75160</v>
      </c>
      <c r="Q120" s="18" t="n">
        <v>14114</v>
      </c>
      <c r="R120" s="109" t="s">
        <v>173</v>
      </c>
      <c r="S120" s="109" t="s">
        <v>173</v>
      </c>
      <c r="T120" s="109" t="s">
        <v>173</v>
      </c>
      <c r="U120" s="109" t="s">
        <v>173</v>
      </c>
      <c r="V120" s="109" t="s">
        <v>173</v>
      </c>
      <c r="W120" s="18" t="n">
        <v>2053</v>
      </c>
      <c r="X120" s="18" t="n">
        <v>6674</v>
      </c>
      <c r="Y120" s="18" t="n">
        <v>52319</v>
      </c>
      <c r="Z120" s="109" t="s">
        <v>173</v>
      </c>
    </row>
    <row r="121" customFormat="false" ht="13.8" hidden="false" customHeight="false" outlineLevel="0" collapsed="false">
      <c r="B121" s="17" t="s">
        <v>239</v>
      </c>
      <c r="C121" s="18" t="n">
        <v>31855</v>
      </c>
      <c r="D121" s="18" t="n">
        <v>15031</v>
      </c>
      <c r="E121" s="109" t="s">
        <v>173</v>
      </c>
      <c r="F121" s="109" t="s">
        <v>173</v>
      </c>
      <c r="G121" s="109" t="s">
        <v>173</v>
      </c>
      <c r="H121" s="109" t="s">
        <v>173</v>
      </c>
      <c r="I121" s="18" t="n">
        <v>16824</v>
      </c>
      <c r="J121" s="109" t="s">
        <v>173</v>
      </c>
      <c r="K121" s="109" t="s">
        <v>173</v>
      </c>
      <c r="L121" s="109" t="s">
        <v>173</v>
      </c>
      <c r="M121" s="109" t="s">
        <v>173</v>
      </c>
      <c r="O121" s="17" t="s">
        <v>240</v>
      </c>
      <c r="P121" s="18" t="n">
        <v>72686</v>
      </c>
      <c r="Q121" s="18" t="n">
        <v>67872</v>
      </c>
      <c r="R121" s="109" t="s">
        <v>173</v>
      </c>
      <c r="S121" s="109" t="s">
        <v>173</v>
      </c>
      <c r="T121" s="109" t="s">
        <v>173</v>
      </c>
      <c r="U121" s="109" t="s">
        <v>173</v>
      </c>
      <c r="V121" s="18" t="n">
        <v>1986</v>
      </c>
      <c r="W121" s="18" t="n">
        <v>2693</v>
      </c>
      <c r="X121" s="109" t="s">
        <v>173</v>
      </c>
      <c r="Y121" s="18" t="n">
        <v>136</v>
      </c>
      <c r="Z121" s="109" t="s">
        <v>173</v>
      </c>
    </row>
    <row r="122" customFormat="false" ht="13.8" hidden="false" customHeight="false" outlineLevel="0" collapsed="false">
      <c r="B122" s="17" t="s">
        <v>241</v>
      </c>
      <c r="C122" s="18" t="n">
        <v>25872</v>
      </c>
      <c r="D122" s="109" t="s">
        <v>173</v>
      </c>
      <c r="E122" s="109" t="s">
        <v>173</v>
      </c>
      <c r="F122" s="109" t="s">
        <v>173</v>
      </c>
      <c r="G122" s="109" t="s">
        <v>173</v>
      </c>
      <c r="H122" s="109" t="s">
        <v>173</v>
      </c>
      <c r="I122" s="18" t="n">
        <v>6668</v>
      </c>
      <c r="J122" s="109" t="s">
        <v>173</v>
      </c>
      <c r="K122" s="18" t="n">
        <v>19204</v>
      </c>
      <c r="L122" s="109" t="s">
        <v>173</v>
      </c>
      <c r="M122" s="109" t="s">
        <v>173</v>
      </c>
      <c r="O122" s="17" t="s">
        <v>242</v>
      </c>
      <c r="P122" s="18" t="n">
        <v>72211</v>
      </c>
      <c r="Q122" s="18" t="n">
        <v>72211</v>
      </c>
      <c r="R122" s="109" t="s">
        <v>173</v>
      </c>
      <c r="S122" s="109" t="s">
        <v>173</v>
      </c>
      <c r="T122" s="109" t="s">
        <v>173</v>
      </c>
      <c r="U122" s="109" t="s">
        <v>173</v>
      </c>
      <c r="V122" s="109" t="s">
        <v>173</v>
      </c>
      <c r="W122" s="109" t="s">
        <v>173</v>
      </c>
      <c r="X122" s="109" t="s">
        <v>173</v>
      </c>
      <c r="Y122" s="109" t="s">
        <v>173</v>
      </c>
      <c r="Z122" s="109" t="s">
        <v>173</v>
      </c>
    </row>
    <row r="123" customFormat="false" ht="13.8" hidden="false" customHeight="false" outlineLevel="0" collapsed="false">
      <c r="B123" s="17" t="s">
        <v>243</v>
      </c>
      <c r="C123" s="18" t="n">
        <v>24540</v>
      </c>
      <c r="D123" s="109" t="s">
        <v>173</v>
      </c>
      <c r="E123" s="109" t="s">
        <v>173</v>
      </c>
      <c r="F123" s="109" t="s">
        <v>173</v>
      </c>
      <c r="G123" s="109" t="s">
        <v>173</v>
      </c>
      <c r="H123" s="109" t="s">
        <v>173</v>
      </c>
      <c r="I123" s="109" t="s">
        <v>173</v>
      </c>
      <c r="J123" s="109" t="s">
        <v>173</v>
      </c>
      <c r="K123" s="18" t="n">
        <v>24540</v>
      </c>
      <c r="L123" s="109" t="s">
        <v>173</v>
      </c>
      <c r="M123" s="109" t="s">
        <v>173</v>
      </c>
      <c r="O123" s="17" t="s">
        <v>65</v>
      </c>
      <c r="P123" s="18" t="n">
        <v>64342</v>
      </c>
      <c r="Q123" s="18" t="n">
        <v>1034</v>
      </c>
      <c r="R123" s="109" t="s">
        <v>173</v>
      </c>
      <c r="S123" s="109" t="s">
        <v>173</v>
      </c>
      <c r="T123" s="109" t="s">
        <v>173</v>
      </c>
      <c r="U123" s="109" t="s">
        <v>173</v>
      </c>
      <c r="V123" s="18" t="n">
        <v>26278</v>
      </c>
      <c r="W123" s="109" t="s">
        <v>173</v>
      </c>
      <c r="X123" s="18" t="n">
        <v>12570</v>
      </c>
      <c r="Y123" s="18" t="n">
        <v>24459</v>
      </c>
      <c r="Z123" s="109" t="s">
        <v>173</v>
      </c>
    </row>
    <row r="124" customFormat="false" ht="13.8" hidden="false" customHeight="false" outlineLevel="0" collapsed="false">
      <c r="B124" s="17" t="s">
        <v>238</v>
      </c>
      <c r="C124" s="18" t="n">
        <v>24359</v>
      </c>
      <c r="D124" s="109" t="s">
        <v>173</v>
      </c>
      <c r="E124" s="109" t="s">
        <v>173</v>
      </c>
      <c r="F124" s="109" t="s">
        <v>173</v>
      </c>
      <c r="G124" s="109" t="s">
        <v>173</v>
      </c>
      <c r="H124" s="109" t="s">
        <v>173</v>
      </c>
      <c r="I124" s="109" t="s">
        <v>173</v>
      </c>
      <c r="J124" s="18" t="n">
        <v>612</v>
      </c>
      <c r="K124" s="18" t="n">
        <v>11053</v>
      </c>
      <c r="L124" s="18" t="n">
        <v>12693</v>
      </c>
      <c r="M124" s="109" t="s">
        <v>173</v>
      </c>
      <c r="O124" s="17" t="s">
        <v>244</v>
      </c>
      <c r="P124" s="18" t="n">
        <v>63636</v>
      </c>
      <c r="Q124" s="18" t="n">
        <v>52096</v>
      </c>
      <c r="R124" s="18" t="n">
        <v>4735</v>
      </c>
      <c r="S124" s="18" t="n">
        <v>480</v>
      </c>
      <c r="T124" s="109" t="s">
        <v>173</v>
      </c>
      <c r="U124" s="109" t="s">
        <v>173</v>
      </c>
      <c r="V124" s="18" t="n">
        <v>2178</v>
      </c>
      <c r="W124" s="109" t="s">
        <v>173</v>
      </c>
      <c r="X124" s="109" t="s">
        <v>173</v>
      </c>
      <c r="Y124" s="18" t="n">
        <v>4147</v>
      </c>
      <c r="Z124" s="109" t="s">
        <v>173</v>
      </c>
    </row>
    <row r="125" customFormat="false" ht="13.8" hidden="false" customHeight="false" outlineLevel="0" collapsed="false">
      <c r="B125" s="17" t="s">
        <v>245</v>
      </c>
      <c r="C125" s="18" t="n">
        <v>21326</v>
      </c>
      <c r="D125" s="109" t="s">
        <v>173</v>
      </c>
      <c r="E125" s="109" t="s">
        <v>173</v>
      </c>
      <c r="F125" s="109" t="s">
        <v>173</v>
      </c>
      <c r="G125" s="18" t="n">
        <v>1397</v>
      </c>
      <c r="H125" s="109" t="s">
        <v>173</v>
      </c>
      <c r="I125" s="109" t="s">
        <v>173</v>
      </c>
      <c r="J125" s="18" t="n">
        <v>5542</v>
      </c>
      <c r="K125" s="18" t="n">
        <v>588</v>
      </c>
      <c r="L125" s="18" t="n">
        <v>12710</v>
      </c>
      <c r="M125" s="18" t="n">
        <v>1090</v>
      </c>
      <c r="O125" s="17" t="s">
        <v>246</v>
      </c>
      <c r="P125" s="18" t="n">
        <v>60667</v>
      </c>
      <c r="Q125" s="109" t="s">
        <v>173</v>
      </c>
      <c r="R125" s="109" t="s">
        <v>173</v>
      </c>
      <c r="S125" s="109" t="s">
        <v>173</v>
      </c>
      <c r="T125" s="109" t="s">
        <v>173</v>
      </c>
      <c r="U125" s="109" t="s">
        <v>173</v>
      </c>
      <c r="V125" s="109" t="s">
        <v>173</v>
      </c>
      <c r="W125" s="109" t="s">
        <v>173</v>
      </c>
      <c r="X125" s="18" t="n">
        <v>60667</v>
      </c>
      <c r="Y125" s="109" t="s">
        <v>173</v>
      </c>
      <c r="Z125" s="109" t="s">
        <v>173</v>
      </c>
    </row>
    <row r="126" customFormat="false" ht="13.8" hidden="false" customHeight="false" outlineLevel="0" collapsed="false">
      <c r="B126" s="17" t="s">
        <v>247</v>
      </c>
      <c r="C126" s="18" t="n">
        <v>21058</v>
      </c>
      <c r="D126" s="109" t="s">
        <v>173</v>
      </c>
      <c r="E126" s="109" t="s">
        <v>173</v>
      </c>
      <c r="F126" s="109" t="s">
        <v>173</v>
      </c>
      <c r="G126" s="109" t="s">
        <v>173</v>
      </c>
      <c r="H126" s="109" t="s">
        <v>173</v>
      </c>
      <c r="I126" s="109" t="s">
        <v>173</v>
      </c>
      <c r="J126" s="109" t="s">
        <v>173</v>
      </c>
      <c r="K126" s="109" t="s">
        <v>173</v>
      </c>
      <c r="L126" s="18" t="n">
        <v>21058</v>
      </c>
      <c r="M126" s="109" t="s">
        <v>173</v>
      </c>
      <c r="O126" s="17" t="s">
        <v>248</v>
      </c>
      <c r="P126" s="18" t="n">
        <v>53048</v>
      </c>
      <c r="Q126" s="18" t="n">
        <v>638</v>
      </c>
      <c r="R126" s="18" t="n">
        <v>1991</v>
      </c>
      <c r="S126" s="109" t="s">
        <v>173</v>
      </c>
      <c r="T126" s="109" t="s">
        <v>173</v>
      </c>
      <c r="U126" s="109" t="s">
        <v>173</v>
      </c>
      <c r="V126" s="109" t="s">
        <v>173</v>
      </c>
      <c r="W126" s="18" t="n">
        <v>50419</v>
      </c>
      <c r="X126" s="109" t="s">
        <v>173</v>
      </c>
      <c r="Y126" s="109" t="s">
        <v>173</v>
      </c>
      <c r="Z126" s="109" t="s">
        <v>173</v>
      </c>
    </row>
    <row r="127" customFormat="false" ht="13.8" hidden="false" customHeight="false" outlineLevel="0" collapsed="false">
      <c r="B127" s="17" t="s">
        <v>189</v>
      </c>
      <c r="C127" s="18" t="n">
        <v>20030</v>
      </c>
      <c r="D127" s="18" t="n">
        <v>1107</v>
      </c>
      <c r="E127" s="109" t="s">
        <v>173</v>
      </c>
      <c r="F127" s="109" t="s">
        <v>173</v>
      </c>
      <c r="G127" s="109" t="s">
        <v>173</v>
      </c>
      <c r="H127" s="109" t="s">
        <v>173</v>
      </c>
      <c r="I127" s="109" t="s">
        <v>173</v>
      </c>
      <c r="J127" s="109" t="s">
        <v>173</v>
      </c>
      <c r="K127" s="18" t="n">
        <v>13662</v>
      </c>
      <c r="L127" s="18" t="n">
        <v>5261</v>
      </c>
      <c r="M127" s="109" t="s">
        <v>173</v>
      </c>
      <c r="O127" s="17" t="s">
        <v>249</v>
      </c>
      <c r="P127" s="18" t="n">
        <v>52755</v>
      </c>
      <c r="Q127" s="18" t="n">
        <v>18517</v>
      </c>
      <c r="R127" s="109" t="s">
        <v>173</v>
      </c>
      <c r="S127" s="109" t="s">
        <v>173</v>
      </c>
      <c r="T127" s="109" t="s">
        <v>173</v>
      </c>
      <c r="U127" s="109" t="s">
        <v>173</v>
      </c>
      <c r="V127" s="109" t="s">
        <v>173</v>
      </c>
      <c r="W127" s="18" t="n">
        <v>19221</v>
      </c>
      <c r="X127" s="18" t="n">
        <v>10210</v>
      </c>
      <c r="Y127" s="18" t="n">
        <v>4806</v>
      </c>
      <c r="Z127" s="109" t="s">
        <v>173</v>
      </c>
    </row>
    <row r="128" customFormat="false" ht="13.8" hidden="false" customHeight="false" outlineLevel="0" collapsed="false">
      <c r="B128" s="17" t="s">
        <v>250</v>
      </c>
      <c r="C128" s="18" t="n">
        <v>17460</v>
      </c>
      <c r="D128" s="109" t="s">
        <v>173</v>
      </c>
      <c r="E128" s="109" t="s">
        <v>173</v>
      </c>
      <c r="F128" s="109" t="s">
        <v>173</v>
      </c>
      <c r="G128" s="109" t="s">
        <v>173</v>
      </c>
      <c r="H128" s="109" t="s">
        <v>173</v>
      </c>
      <c r="I128" s="109" t="s">
        <v>173</v>
      </c>
      <c r="J128" s="109" t="s">
        <v>173</v>
      </c>
      <c r="K128" s="109" t="s">
        <v>173</v>
      </c>
      <c r="L128" s="18" t="n">
        <v>17460</v>
      </c>
      <c r="M128" s="109" t="s">
        <v>173</v>
      </c>
      <c r="O128" s="17" t="s">
        <v>251</v>
      </c>
      <c r="P128" s="18" t="n">
        <v>51625</v>
      </c>
      <c r="Q128" s="18" t="n">
        <v>984</v>
      </c>
      <c r="R128" s="18" t="n">
        <v>22035</v>
      </c>
      <c r="S128" s="18" t="n">
        <v>21737</v>
      </c>
      <c r="T128" s="109" t="s">
        <v>173</v>
      </c>
      <c r="U128" s="109" t="s">
        <v>173</v>
      </c>
      <c r="V128" s="109" t="s">
        <v>173</v>
      </c>
      <c r="W128" s="109" t="s">
        <v>173</v>
      </c>
      <c r="X128" s="18" t="n">
        <v>19</v>
      </c>
      <c r="Y128" s="18" t="n">
        <v>6849</v>
      </c>
      <c r="Z128" s="109" t="s">
        <v>173</v>
      </c>
    </row>
    <row r="129" customFormat="false" ht="13.8" hidden="false" customHeight="false" outlineLevel="0" collapsed="false">
      <c r="B129" s="17" t="s">
        <v>252</v>
      </c>
      <c r="C129" s="18" t="n">
        <v>17027</v>
      </c>
      <c r="D129" s="18" t="n">
        <v>4478</v>
      </c>
      <c r="E129" s="109" t="s">
        <v>173</v>
      </c>
      <c r="F129" s="109" t="s">
        <v>173</v>
      </c>
      <c r="G129" s="109" t="s">
        <v>173</v>
      </c>
      <c r="H129" s="109" t="s">
        <v>173</v>
      </c>
      <c r="I129" s="109" t="s">
        <v>173</v>
      </c>
      <c r="J129" s="18" t="n">
        <v>964</v>
      </c>
      <c r="K129" s="109" t="s">
        <v>173</v>
      </c>
      <c r="L129" s="18" t="n">
        <v>11585</v>
      </c>
      <c r="M129" s="109" t="s">
        <v>173</v>
      </c>
      <c r="O129" s="17" t="s">
        <v>163</v>
      </c>
      <c r="P129" s="18" t="n">
        <v>50103</v>
      </c>
      <c r="Q129" s="18" t="n">
        <v>21564</v>
      </c>
      <c r="R129" s="109" t="s">
        <v>173</v>
      </c>
      <c r="S129" s="18" t="n">
        <v>5038</v>
      </c>
      <c r="T129" s="109" t="s">
        <v>173</v>
      </c>
      <c r="U129" s="109" t="s">
        <v>173</v>
      </c>
      <c r="V129" s="109" t="s">
        <v>173</v>
      </c>
      <c r="W129" s="18" t="n">
        <v>18758</v>
      </c>
      <c r="X129" s="18" t="n">
        <v>1557</v>
      </c>
      <c r="Y129" s="18" t="n">
        <v>3187</v>
      </c>
      <c r="Z129" s="109" t="s">
        <v>173</v>
      </c>
    </row>
    <row r="130" customFormat="false" ht="13.8" hidden="false" customHeight="false" outlineLevel="0" collapsed="false">
      <c r="B130" s="17" t="s">
        <v>253</v>
      </c>
      <c r="C130" s="18" t="n">
        <v>16976</v>
      </c>
      <c r="D130" s="18" t="n">
        <v>16976</v>
      </c>
      <c r="E130" s="109" t="s">
        <v>173</v>
      </c>
      <c r="F130" s="109" t="s">
        <v>173</v>
      </c>
      <c r="G130" s="109" t="s">
        <v>173</v>
      </c>
      <c r="H130" s="109" t="s">
        <v>173</v>
      </c>
      <c r="I130" s="109" t="s">
        <v>173</v>
      </c>
      <c r="J130" s="109" t="s">
        <v>173</v>
      </c>
      <c r="K130" s="109" t="s">
        <v>173</v>
      </c>
      <c r="L130" s="109" t="s">
        <v>173</v>
      </c>
      <c r="M130" s="109" t="s">
        <v>173</v>
      </c>
      <c r="O130" s="17" t="s">
        <v>243</v>
      </c>
      <c r="P130" s="18" t="n">
        <v>43674</v>
      </c>
      <c r="Q130" s="18" t="n">
        <v>22598</v>
      </c>
      <c r="R130" s="109" t="s">
        <v>173</v>
      </c>
      <c r="S130" s="18" t="n">
        <v>21067</v>
      </c>
      <c r="T130" s="109" t="s">
        <v>173</v>
      </c>
      <c r="U130" s="109" t="s">
        <v>173</v>
      </c>
      <c r="V130" s="109" t="s">
        <v>173</v>
      </c>
      <c r="W130" s="109" t="s">
        <v>173</v>
      </c>
      <c r="X130" s="109" t="s">
        <v>173</v>
      </c>
      <c r="Y130" s="18" t="n">
        <v>8</v>
      </c>
      <c r="Z130" s="109" t="s">
        <v>173</v>
      </c>
    </row>
    <row r="131" customFormat="false" ht="13.8" hidden="false" customHeight="false" outlineLevel="0" collapsed="false">
      <c r="B131" s="17" t="s">
        <v>254</v>
      </c>
      <c r="C131" s="18" t="n">
        <v>15327</v>
      </c>
      <c r="D131" s="109" t="s">
        <v>173</v>
      </c>
      <c r="E131" s="109" t="s">
        <v>173</v>
      </c>
      <c r="F131" s="18" t="n">
        <v>8788</v>
      </c>
      <c r="G131" s="109" t="s">
        <v>173</v>
      </c>
      <c r="H131" s="109" t="s">
        <v>173</v>
      </c>
      <c r="I131" s="109" t="s">
        <v>173</v>
      </c>
      <c r="J131" s="18" t="n">
        <v>6539</v>
      </c>
      <c r="K131" s="109" t="s">
        <v>173</v>
      </c>
      <c r="L131" s="109" t="s">
        <v>173</v>
      </c>
      <c r="M131" s="109" t="s">
        <v>173</v>
      </c>
      <c r="O131" s="17" t="s">
        <v>216</v>
      </c>
      <c r="P131" s="18" t="n">
        <v>42940</v>
      </c>
      <c r="Q131" s="18" t="n">
        <v>1665</v>
      </c>
      <c r="R131" s="109" t="s">
        <v>173</v>
      </c>
      <c r="S131" s="109" t="s">
        <v>173</v>
      </c>
      <c r="T131" s="109" t="s">
        <v>173</v>
      </c>
      <c r="U131" s="109" t="s">
        <v>173</v>
      </c>
      <c r="V131" s="18" t="n">
        <v>40814</v>
      </c>
      <c r="W131" s="18" t="n">
        <v>103</v>
      </c>
      <c r="X131" s="18" t="n">
        <v>6</v>
      </c>
      <c r="Y131" s="18" t="n">
        <v>353</v>
      </c>
      <c r="Z131" s="109" t="s">
        <v>173</v>
      </c>
    </row>
    <row r="132" customFormat="false" ht="13.8" hidden="false" customHeight="false" outlineLevel="0" collapsed="false">
      <c r="B132" s="17" t="s">
        <v>255</v>
      </c>
      <c r="C132" s="18" t="n">
        <v>14273</v>
      </c>
      <c r="D132" s="109" t="s">
        <v>173</v>
      </c>
      <c r="E132" s="109" t="s">
        <v>173</v>
      </c>
      <c r="F132" s="109" t="s">
        <v>173</v>
      </c>
      <c r="G132" s="109" t="s">
        <v>173</v>
      </c>
      <c r="H132" s="109" t="s">
        <v>173</v>
      </c>
      <c r="I132" s="18" t="n">
        <v>14273</v>
      </c>
      <c r="J132" s="109" t="s">
        <v>173</v>
      </c>
      <c r="K132" s="109" t="s">
        <v>173</v>
      </c>
      <c r="L132" s="109" t="s">
        <v>173</v>
      </c>
      <c r="M132" s="109" t="s">
        <v>173</v>
      </c>
      <c r="O132" s="17" t="s">
        <v>202</v>
      </c>
      <c r="P132" s="18" t="n">
        <v>42092</v>
      </c>
      <c r="Q132" s="18" t="n">
        <v>8935</v>
      </c>
      <c r="R132" s="109" t="s">
        <v>173</v>
      </c>
      <c r="S132" s="18" t="n">
        <v>473</v>
      </c>
      <c r="T132" s="109" t="s">
        <v>173</v>
      </c>
      <c r="U132" s="109" t="s">
        <v>173</v>
      </c>
      <c r="V132" s="109" t="s">
        <v>173</v>
      </c>
      <c r="W132" s="109" t="s">
        <v>173</v>
      </c>
      <c r="X132" s="109" t="s">
        <v>173</v>
      </c>
      <c r="Y132" s="18" t="n">
        <v>32685</v>
      </c>
      <c r="Z132" s="109" t="s">
        <v>173</v>
      </c>
    </row>
    <row r="133" customFormat="false" ht="13.8" hidden="false" customHeight="false" outlineLevel="0" collapsed="false">
      <c r="B133" s="17" t="s">
        <v>256</v>
      </c>
      <c r="C133" s="18" t="n">
        <v>11885</v>
      </c>
      <c r="D133" s="18" t="n">
        <v>81</v>
      </c>
      <c r="E133" s="109" t="s">
        <v>173</v>
      </c>
      <c r="F133" s="109" t="s">
        <v>173</v>
      </c>
      <c r="G133" s="109" t="s">
        <v>173</v>
      </c>
      <c r="H133" s="18" t="n">
        <v>3</v>
      </c>
      <c r="I133" s="109" t="s">
        <v>173</v>
      </c>
      <c r="J133" s="18" t="n">
        <v>11801</v>
      </c>
      <c r="K133" s="109" t="s">
        <v>173</v>
      </c>
      <c r="L133" s="109" t="s">
        <v>173</v>
      </c>
      <c r="M133" s="109" t="s">
        <v>173</v>
      </c>
      <c r="O133" s="17" t="s">
        <v>257</v>
      </c>
      <c r="P133" s="18" t="n">
        <v>36673</v>
      </c>
      <c r="Q133" s="18" t="n">
        <v>5506</v>
      </c>
      <c r="R133" s="109" t="s">
        <v>173</v>
      </c>
      <c r="S133" s="109" t="s">
        <v>173</v>
      </c>
      <c r="T133" s="109" t="s">
        <v>173</v>
      </c>
      <c r="U133" s="109" t="s">
        <v>173</v>
      </c>
      <c r="V133" s="109" t="s">
        <v>173</v>
      </c>
      <c r="W133" s="109" t="s">
        <v>173</v>
      </c>
      <c r="X133" s="18" t="n">
        <v>53</v>
      </c>
      <c r="Y133" s="18" t="n">
        <v>31115</v>
      </c>
      <c r="Z133" s="109" t="s">
        <v>173</v>
      </c>
    </row>
    <row r="134" customFormat="false" ht="13.8" hidden="false" customHeight="false" outlineLevel="0" collapsed="false">
      <c r="B134" s="17" t="s">
        <v>194</v>
      </c>
      <c r="C134" s="18" t="n">
        <v>11496</v>
      </c>
      <c r="D134" s="109" t="s">
        <v>173</v>
      </c>
      <c r="E134" s="109" t="s">
        <v>173</v>
      </c>
      <c r="F134" s="109" t="s">
        <v>173</v>
      </c>
      <c r="G134" s="109" t="s">
        <v>173</v>
      </c>
      <c r="H134" s="109" t="s">
        <v>173</v>
      </c>
      <c r="I134" s="18" t="n">
        <v>8996</v>
      </c>
      <c r="J134" s="109" t="s">
        <v>173</v>
      </c>
      <c r="K134" s="109" t="s">
        <v>173</v>
      </c>
      <c r="L134" s="109" t="s">
        <v>173</v>
      </c>
      <c r="M134" s="18" t="n">
        <v>2500</v>
      </c>
      <c r="O134" s="17" t="s">
        <v>258</v>
      </c>
      <c r="P134" s="18" t="n">
        <v>35506</v>
      </c>
      <c r="Q134" s="18" t="n">
        <v>8378</v>
      </c>
      <c r="R134" s="109" t="s">
        <v>173</v>
      </c>
      <c r="S134" s="109" t="s">
        <v>173</v>
      </c>
      <c r="T134" s="109" t="s">
        <v>173</v>
      </c>
      <c r="U134" s="109" t="s">
        <v>173</v>
      </c>
      <c r="V134" s="109" t="s">
        <v>173</v>
      </c>
      <c r="W134" s="18" t="n">
        <v>62</v>
      </c>
      <c r="X134" s="18" t="n">
        <v>19722</v>
      </c>
      <c r="Y134" s="18" t="n">
        <v>7344</v>
      </c>
      <c r="Z134" s="109" t="s">
        <v>173</v>
      </c>
    </row>
    <row r="135" customFormat="false" ht="13.8" hidden="false" customHeight="false" outlineLevel="0" collapsed="false">
      <c r="B135" s="17" t="s">
        <v>222</v>
      </c>
      <c r="C135" s="18" t="n">
        <v>11362</v>
      </c>
      <c r="D135" s="18" t="n">
        <v>11362</v>
      </c>
      <c r="E135" s="109" t="s">
        <v>173</v>
      </c>
      <c r="F135" s="109" t="s">
        <v>173</v>
      </c>
      <c r="G135" s="109" t="s">
        <v>173</v>
      </c>
      <c r="H135" s="109" t="s">
        <v>173</v>
      </c>
      <c r="I135" s="109" t="s">
        <v>173</v>
      </c>
      <c r="J135" s="109" t="s">
        <v>173</v>
      </c>
      <c r="K135" s="109" t="s">
        <v>173</v>
      </c>
      <c r="L135" s="109" t="s">
        <v>173</v>
      </c>
      <c r="M135" s="109" t="s">
        <v>173</v>
      </c>
      <c r="O135" s="17" t="s">
        <v>259</v>
      </c>
      <c r="P135" s="18" t="n">
        <v>30820</v>
      </c>
      <c r="Q135" s="18" t="n">
        <v>30820</v>
      </c>
      <c r="R135" s="109" t="s">
        <v>173</v>
      </c>
      <c r="S135" s="109" t="s">
        <v>173</v>
      </c>
      <c r="T135" s="109" t="s">
        <v>173</v>
      </c>
      <c r="U135" s="109" t="s">
        <v>173</v>
      </c>
      <c r="V135" s="109" t="s">
        <v>173</v>
      </c>
      <c r="W135" s="109" t="s">
        <v>173</v>
      </c>
      <c r="X135" s="109" t="s">
        <v>173</v>
      </c>
      <c r="Y135" s="109" t="s">
        <v>173</v>
      </c>
      <c r="Z135" s="109" t="s">
        <v>173</v>
      </c>
    </row>
    <row r="136" customFormat="false" ht="13.8" hidden="false" customHeight="false" outlineLevel="0" collapsed="false">
      <c r="B136" s="17" t="s">
        <v>251</v>
      </c>
      <c r="C136" s="18" t="n">
        <v>10243</v>
      </c>
      <c r="D136" s="109" t="s">
        <v>173</v>
      </c>
      <c r="E136" s="109" t="s">
        <v>173</v>
      </c>
      <c r="F136" s="109" t="s">
        <v>173</v>
      </c>
      <c r="G136" s="109" t="s">
        <v>173</v>
      </c>
      <c r="H136" s="109" t="s">
        <v>173</v>
      </c>
      <c r="I136" s="109" t="s">
        <v>173</v>
      </c>
      <c r="J136" s="109" t="s">
        <v>173</v>
      </c>
      <c r="K136" s="109" t="s">
        <v>173</v>
      </c>
      <c r="L136" s="18" t="n">
        <v>10243</v>
      </c>
      <c r="M136" s="109" t="s">
        <v>173</v>
      </c>
      <c r="O136" s="17" t="s">
        <v>260</v>
      </c>
      <c r="P136" s="18" t="n">
        <v>29501</v>
      </c>
      <c r="Q136" s="18" t="n">
        <v>1446</v>
      </c>
      <c r="R136" s="109" t="s">
        <v>173</v>
      </c>
      <c r="S136" s="109" t="s">
        <v>173</v>
      </c>
      <c r="T136" s="109" t="s">
        <v>173</v>
      </c>
      <c r="U136" s="109" t="s">
        <v>173</v>
      </c>
      <c r="V136" s="109" t="s">
        <v>173</v>
      </c>
      <c r="W136" s="109" t="s">
        <v>173</v>
      </c>
      <c r="X136" s="18" t="n">
        <v>6663</v>
      </c>
      <c r="Y136" s="18" t="n">
        <v>21392</v>
      </c>
      <c r="Z136" s="109" t="s">
        <v>173</v>
      </c>
    </row>
    <row r="137" customFormat="false" ht="13.8" hidden="false" customHeight="false" outlineLevel="0" collapsed="false">
      <c r="B137" s="17" t="s">
        <v>261</v>
      </c>
      <c r="C137" s="18" t="n">
        <v>8896</v>
      </c>
      <c r="D137" s="18" t="n">
        <v>6300</v>
      </c>
      <c r="E137" s="109" t="s">
        <v>173</v>
      </c>
      <c r="F137" s="109" t="s">
        <v>173</v>
      </c>
      <c r="G137" s="109" t="s">
        <v>173</v>
      </c>
      <c r="H137" s="109" t="s">
        <v>173</v>
      </c>
      <c r="I137" s="109" t="s">
        <v>173</v>
      </c>
      <c r="J137" s="109" t="s">
        <v>173</v>
      </c>
      <c r="K137" s="109" t="s">
        <v>173</v>
      </c>
      <c r="L137" s="18" t="n">
        <v>2596</v>
      </c>
      <c r="M137" s="109" t="s">
        <v>173</v>
      </c>
      <c r="O137" s="17" t="s">
        <v>255</v>
      </c>
      <c r="P137" s="18" t="n">
        <v>23117</v>
      </c>
      <c r="Q137" s="18" t="n">
        <v>48</v>
      </c>
      <c r="R137" s="109" t="s">
        <v>173</v>
      </c>
      <c r="S137" s="18" t="n">
        <v>22835</v>
      </c>
      <c r="T137" s="109" t="s">
        <v>173</v>
      </c>
      <c r="U137" s="109" t="s">
        <v>173</v>
      </c>
      <c r="V137" s="109" t="s">
        <v>173</v>
      </c>
      <c r="W137" s="18" t="n">
        <v>234</v>
      </c>
      <c r="X137" s="109" t="s">
        <v>173</v>
      </c>
      <c r="Y137" s="109" t="s">
        <v>173</v>
      </c>
      <c r="Z137" s="109" t="s">
        <v>173</v>
      </c>
    </row>
    <row r="138" customFormat="false" ht="13.8" hidden="false" customHeight="false" outlineLevel="0" collapsed="false">
      <c r="B138" s="17" t="s">
        <v>201</v>
      </c>
      <c r="C138" s="18" t="n">
        <v>6589</v>
      </c>
      <c r="D138" s="18" t="n">
        <v>6589</v>
      </c>
      <c r="E138" s="109" t="s">
        <v>173</v>
      </c>
      <c r="F138" s="109" t="s">
        <v>173</v>
      </c>
      <c r="G138" s="109" t="s">
        <v>173</v>
      </c>
      <c r="H138" s="109" t="s">
        <v>173</v>
      </c>
      <c r="I138" s="109" t="s">
        <v>173</v>
      </c>
      <c r="J138" s="109" t="s">
        <v>173</v>
      </c>
      <c r="K138" s="109" t="s">
        <v>173</v>
      </c>
      <c r="L138" s="109" t="s">
        <v>173</v>
      </c>
      <c r="M138" s="109" t="s">
        <v>173</v>
      </c>
      <c r="O138" s="17" t="s">
        <v>262</v>
      </c>
      <c r="P138" s="18" t="n">
        <v>22115</v>
      </c>
      <c r="Q138" s="18" t="n">
        <v>67</v>
      </c>
      <c r="R138" s="18" t="n">
        <v>20706</v>
      </c>
      <c r="S138" s="109" t="s">
        <v>173</v>
      </c>
      <c r="T138" s="109" t="s">
        <v>173</v>
      </c>
      <c r="U138" s="109" t="s">
        <v>173</v>
      </c>
      <c r="V138" s="109" t="s">
        <v>173</v>
      </c>
      <c r="W138" s="109" t="s">
        <v>173</v>
      </c>
      <c r="X138" s="18" t="n">
        <v>1343</v>
      </c>
      <c r="Y138" s="109" t="s">
        <v>173</v>
      </c>
      <c r="Z138" s="109" t="s">
        <v>173</v>
      </c>
    </row>
    <row r="139" customFormat="false" ht="13.8" hidden="false" customHeight="false" outlineLevel="0" collapsed="false">
      <c r="B139" s="17" t="s">
        <v>263</v>
      </c>
      <c r="C139" s="18" t="n">
        <v>6114</v>
      </c>
      <c r="D139" s="109" t="s">
        <v>173</v>
      </c>
      <c r="E139" s="109" t="s">
        <v>173</v>
      </c>
      <c r="F139" s="109" t="s">
        <v>173</v>
      </c>
      <c r="G139" s="109" t="s">
        <v>173</v>
      </c>
      <c r="H139" s="109" t="s">
        <v>173</v>
      </c>
      <c r="I139" s="109" t="s">
        <v>173</v>
      </c>
      <c r="J139" s="109" t="s">
        <v>173</v>
      </c>
      <c r="K139" s="109" t="s">
        <v>173</v>
      </c>
      <c r="L139" s="18" t="n">
        <v>6114</v>
      </c>
      <c r="M139" s="109" t="s">
        <v>173</v>
      </c>
      <c r="O139" s="17" t="s">
        <v>264</v>
      </c>
      <c r="P139" s="18" t="n">
        <v>21452</v>
      </c>
      <c r="Q139" s="109" t="s">
        <v>173</v>
      </c>
      <c r="R139" s="109" t="s">
        <v>173</v>
      </c>
      <c r="S139" s="109" t="s">
        <v>173</v>
      </c>
      <c r="T139" s="109" t="s">
        <v>173</v>
      </c>
      <c r="U139" s="109" t="s">
        <v>173</v>
      </c>
      <c r="V139" s="109" t="s">
        <v>173</v>
      </c>
      <c r="W139" s="18" t="n">
        <v>21221</v>
      </c>
      <c r="X139" s="18" t="n">
        <v>231</v>
      </c>
      <c r="Y139" s="109" t="s">
        <v>173</v>
      </c>
      <c r="Z139" s="109" t="s">
        <v>173</v>
      </c>
    </row>
    <row r="140" customFormat="false" ht="13.8" hidden="false" customHeight="false" outlineLevel="0" collapsed="false">
      <c r="B140" s="17" t="s">
        <v>77</v>
      </c>
      <c r="C140" s="18" t="n">
        <v>5720</v>
      </c>
      <c r="D140" s="109" t="s">
        <v>173</v>
      </c>
      <c r="E140" s="109" t="s">
        <v>173</v>
      </c>
      <c r="F140" s="109" t="s">
        <v>173</v>
      </c>
      <c r="G140" s="109" t="s">
        <v>173</v>
      </c>
      <c r="H140" s="109" t="s">
        <v>173</v>
      </c>
      <c r="I140" s="18" t="n">
        <v>831</v>
      </c>
      <c r="J140" s="109" t="s">
        <v>173</v>
      </c>
      <c r="K140" s="109" t="s">
        <v>173</v>
      </c>
      <c r="L140" s="18" t="n">
        <v>4889</v>
      </c>
      <c r="M140" s="109" t="s">
        <v>173</v>
      </c>
      <c r="O140" s="17" t="s">
        <v>265</v>
      </c>
      <c r="P140" s="18" t="n">
        <v>19693</v>
      </c>
      <c r="Q140" s="18" t="n">
        <v>19693</v>
      </c>
      <c r="R140" s="109" t="s">
        <v>173</v>
      </c>
      <c r="S140" s="109" t="s">
        <v>173</v>
      </c>
      <c r="T140" s="109" t="s">
        <v>173</v>
      </c>
      <c r="U140" s="109" t="s">
        <v>173</v>
      </c>
      <c r="V140" s="109" t="s">
        <v>173</v>
      </c>
      <c r="W140" s="109" t="s">
        <v>173</v>
      </c>
      <c r="X140" s="109" t="s">
        <v>173</v>
      </c>
      <c r="Y140" s="109" t="s">
        <v>173</v>
      </c>
      <c r="Z140" s="109" t="s">
        <v>173</v>
      </c>
    </row>
    <row r="141" customFormat="false" ht="13.8" hidden="false" customHeight="false" outlineLevel="0" collapsed="false">
      <c r="B141" s="17" t="s">
        <v>266</v>
      </c>
      <c r="C141" s="18" t="n">
        <v>5294</v>
      </c>
      <c r="D141" s="18" t="n">
        <v>5294</v>
      </c>
      <c r="E141" s="109" t="s">
        <v>173</v>
      </c>
      <c r="F141" s="109" t="s">
        <v>173</v>
      </c>
      <c r="G141" s="109" t="s">
        <v>173</v>
      </c>
      <c r="H141" s="109" t="s">
        <v>173</v>
      </c>
      <c r="I141" s="109" t="s">
        <v>173</v>
      </c>
      <c r="J141" s="109" t="s">
        <v>173</v>
      </c>
      <c r="K141" s="109" t="s">
        <v>173</v>
      </c>
      <c r="L141" s="109" t="s">
        <v>173</v>
      </c>
      <c r="M141" s="109" t="s">
        <v>173</v>
      </c>
      <c r="O141" s="17" t="s">
        <v>254</v>
      </c>
      <c r="P141" s="18" t="n">
        <v>19324</v>
      </c>
      <c r="Q141" s="109" t="s">
        <v>173</v>
      </c>
      <c r="R141" s="109" t="s">
        <v>173</v>
      </c>
      <c r="S141" s="109" t="s">
        <v>173</v>
      </c>
      <c r="T141" s="109" t="s">
        <v>173</v>
      </c>
      <c r="U141" s="109" t="s">
        <v>173</v>
      </c>
      <c r="V141" s="109" t="s">
        <v>173</v>
      </c>
      <c r="W141" s="18" t="n">
        <v>18452</v>
      </c>
      <c r="X141" s="18" t="n">
        <v>397</v>
      </c>
      <c r="Y141" s="18" t="n">
        <v>474</v>
      </c>
      <c r="Z141" s="109" t="s">
        <v>173</v>
      </c>
    </row>
    <row r="142" customFormat="false" ht="13.8" hidden="false" customHeight="false" outlineLevel="0" collapsed="false">
      <c r="B142" s="17" t="s">
        <v>257</v>
      </c>
      <c r="C142" s="18" t="n">
        <v>5120</v>
      </c>
      <c r="D142" s="109" t="s">
        <v>173</v>
      </c>
      <c r="E142" s="109" t="s">
        <v>173</v>
      </c>
      <c r="F142" s="109" t="s">
        <v>173</v>
      </c>
      <c r="G142" s="109" t="s">
        <v>173</v>
      </c>
      <c r="H142" s="109" t="s">
        <v>173</v>
      </c>
      <c r="I142" s="109" t="s">
        <v>173</v>
      </c>
      <c r="J142" s="109" t="s">
        <v>173</v>
      </c>
      <c r="K142" s="18" t="n">
        <v>5120</v>
      </c>
      <c r="L142" s="109" t="s">
        <v>173</v>
      </c>
      <c r="M142" s="109" t="s">
        <v>173</v>
      </c>
      <c r="O142" s="17" t="s">
        <v>267</v>
      </c>
      <c r="P142" s="18" t="n">
        <v>17877</v>
      </c>
      <c r="Q142" s="109" t="s">
        <v>173</v>
      </c>
      <c r="R142" s="109" t="s">
        <v>173</v>
      </c>
      <c r="S142" s="109" t="s">
        <v>173</v>
      </c>
      <c r="T142" s="109" t="s">
        <v>173</v>
      </c>
      <c r="U142" s="109" t="s">
        <v>173</v>
      </c>
      <c r="V142" s="18" t="n">
        <v>16482</v>
      </c>
      <c r="W142" s="109" t="s">
        <v>173</v>
      </c>
      <c r="X142" s="18" t="n">
        <v>32</v>
      </c>
      <c r="Y142" s="18" t="n">
        <v>1363</v>
      </c>
      <c r="Z142" s="109" t="s">
        <v>173</v>
      </c>
    </row>
    <row r="143" customFormat="false" ht="13.8" hidden="false" customHeight="false" outlineLevel="0" collapsed="false">
      <c r="B143" s="17" t="s">
        <v>268</v>
      </c>
      <c r="C143" s="18" t="n">
        <v>4900</v>
      </c>
      <c r="D143" s="18" t="n">
        <v>4900</v>
      </c>
      <c r="E143" s="109" t="s">
        <v>173</v>
      </c>
      <c r="F143" s="109" t="s">
        <v>173</v>
      </c>
      <c r="G143" s="109" t="s">
        <v>173</v>
      </c>
      <c r="H143" s="109" t="s">
        <v>173</v>
      </c>
      <c r="I143" s="109" t="s">
        <v>173</v>
      </c>
      <c r="J143" s="109" t="s">
        <v>173</v>
      </c>
      <c r="K143" s="109" t="s">
        <v>173</v>
      </c>
      <c r="L143" s="109" t="s">
        <v>173</v>
      </c>
      <c r="M143" s="109" t="s">
        <v>173</v>
      </c>
      <c r="O143" s="17" t="s">
        <v>269</v>
      </c>
      <c r="P143" s="18" t="n">
        <v>10386</v>
      </c>
      <c r="Q143" s="109" t="s">
        <v>173</v>
      </c>
      <c r="R143" s="109" t="s">
        <v>173</v>
      </c>
      <c r="S143" s="109" t="s">
        <v>173</v>
      </c>
      <c r="T143" s="109" t="s">
        <v>173</v>
      </c>
      <c r="U143" s="109" t="s">
        <v>173</v>
      </c>
      <c r="V143" s="109" t="s">
        <v>173</v>
      </c>
      <c r="W143" s="18" t="n">
        <v>47</v>
      </c>
      <c r="X143" s="18" t="n">
        <v>8</v>
      </c>
      <c r="Y143" s="18" t="n">
        <v>10332</v>
      </c>
      <c r="Z143" s="109" t="s">
        <v>173</v>
      </c>
    </row>
    <row r="144" customFormat="false" ht="13.8" hidden="false" customHeight="false" outlineLevel="0" collapsed="false">
      <c r="B144" s="17" t="s">
        <v>270</v>
      </c>
      <c r="C144" s="18" t="n">
        <v>4418</v>
      </c>
      <c r="D144" s="109" t="s">
        <v>173</v>
      </c>
      <c r="E144" s="109" t="s">
        <v>173</v>
      </c>
      <c r="F144" s="109" t="s">
        <v>173</v>
      </c>
      <c r="G144" s="109" t="s">
        <v>173</v>
      </c>
      <c r="H144" s="109" t="s">
        <v>173</v>
      </c>
      <c r="I144" s="109" t="s">
        <v>173</v>
      </c>
      <c r="J144" s="109" t="s">
        <v>173</v>
      </c>
      <c r="K144" s="109" t="s">
        <v>173</v>
      </c>
      <c r="L144" s="18" t="n">
        <v>4418</v>
      </c>
      <c r="M144" s="109" t="s">
        <v>173</v>
      </c>
      <c r="O144" s="17" t="s">
        <v>271</v>
      </c>
      <c r="P144" s="18" t="n">
        <v>6982</v>
      </c>
      <c r="Q144" s="109" t="s">
        <v>173</v>
      </c>
      <c r="R144" s="18" t="n">
        <v>6982</v>
      </c>
      <c r="S144" s="109" t="s">
        <v>173</v>
      </c>
      <c r="T144" s="109" t="s">
        <v>173</v>
      </c>
      <c r="U144" s="109" t="s">
        <v>173</v>
      </c>
      <c r="V144" s="109" t="s">
        <v>173</v>
      </c>
      <c r="W144" s="109" t="s">
        <v>173</v>
      </c>
      <c r="X144" s="109" t="s">
        <v>173</v>
      </c>
      <c r="Y144" s="109" t="s">
        <v>173</v>
      </c>
      <c r="Z144" s="109" t="s">
        <v>173</v>
      </c>
    </row>
    <row r="145" customFormat="false" ht="13.8" hidden="false" customHeight="false" outlineLevel="0" collapsed="false">
      <c r="B145" s="17" t="s">
        <v>258</v>
      </c>
      <c r="C145" s="18" t="n">
        <v>3978</v>
      </c>
      <c r="D145" s="18" t="n">
        <v>1048</v>
      </c>
      <c r="E145" s="18" t="n">
        <v>1841</v>
      </c>
      <c r="F145" s="109" t="s">
        <v>173</v>
      </c>
      <c r="G145" s="109" t="s">
        <v>173</v>
      </c>
      <c r="H145" s="109" t="s">
        <v>173</v>
      </c>
      <c r="I145" s="109" t="s">
        <v>173</v>
      </c>
      <c r="J145" s="109" t="s">
        <v>173</v>
      </c>
      <c r="K145" s="109" t="s">
        <v>173</v>
      </c>
      <c r="L145" s="18" t="n">
        <v>1089</v>
      </c>
      <c r="M145" s="109" t="s">
        <v>173</v>
      </c>
      <c r="O145" s="17" t="s">
        <v>272</v>
      </c>
      <c r="P145" s="18" t="n">
        <v>5055</v>
      </c>
      <c r="Q145" s="109" t="s">
        <v>173</v>
      </c>
      <c r="R145" s="109" t="s">
        <v>173</v>
      </c>
      <c r="S145" s="109" t="s">
        <v>173</v>
      </c>
      <c r="T145" s="109" t="s">
        <v>173</v>
      </c>
      <c r="U145" s="109" t="s">
        <v>173</v>
      </c>
      <c r="V145" s="109" t="s">
        <v>173</v>
      </c>
      <c r="W145" s="18" t="n">
        <v>290</v>
      </c>
      <c r="X145" s="18" t="n">
        <v>4765</v>
      </c>
      <c r="Y145" s="109" t="s">
        <v>173</v>
      </c>
      <c r="Z145" s="109" t="s">
        <v>173</v>
      </c>
    </row>
    <row r="146" customFormat="false" ht="13.8" hidden="false" customHeight="false" outlineLevel="0" collapsed="false">
      <c r="B146" s="17" t="s">
        <v>177</v>
      </c>
      <c r="C146" s="18" t="n">
        <v>2983</v>
      </c>
      <c r="D146" s="109" t="s">
        <v>173</v>
      </c>
      <c r="E146" s="109" t="s">
        <v>173</v>
      </c>
      <c r="F146" s="109" t="s">
        <v>173</v>
      </c>
      <c r="G146" s="109" t="s">
        <v>173</v>
      </c>
      <c r="H146" s="109" t="s">
        <v>173</v>
      </c>
      <c r="I146" s="109" t="s">
        <v>173</v>
      </c>
      <c r="J146" s="18" t="n">
        <v>2935</v>
      </c>
      <c r="K146" s="18" t="n">
        <v>48</v>
      </c>
      <c r="L146" s="109" t="s">
        <v>173</v>
      </c>
      <c r="M146" s="109" t="s">
        <v>173</v>
      </c>
      <c r="O146" s="17" t="s">
        <v>273</v>
      </c>
      <c r="P146" s="18" t="n">
        <v>5038</v>
      </c>
      <c r="Q146" s="109" t="s">
        <v>173</v>
      </c>
      <c r="R146" s="109" t="s">
        <v>173</v>
      </c>
      <c r="S146" s="109" t="s">
        <v>173</v>
      </c>
      <c r="T146" s="109" t="s">
        <v>173</v>
      </c>
      <c r="U146" s="109" t="s">
        <v>173</v>
      </c>
      <c r="V146" s="18" t="n">
        <v>5038</v>
      </c>
      <c r="W146" s="109" t="s">
        <v>173</v>
      </c>
      <c r="X146" s="109" t="s">
        <v>173</v>
      </c>
      <c r="Y146" s="109" t="s">
        <v>173</v>
      </c>
      <c r="Z146" s="109" t="s">
        <v>173</v>
      </c>
    </row>
    <row r="147" customFormat="false" ht="13.8" hidden="false" customHeight="false" outlineLevel="0" collapsed="false">
      <c r="B147" s="17" t="s">
        <v>274</v>
      </c>
      <c r="C147" s="18" t="n">
        <v>2439</v>
      </c>
      <c r="D147" s="109" t="s">
        <v>173</v>
      </c>
      <c r="E147" s="109" t="s">
        <v>173</v>
      </c>
      <c r="F147" s="109" t="s">
        <v>173</v>
      </c>
      <c r="G147" s="109" t="s">
        <v>173</v>
      </c>
      <c r="H147" s="109" t="s">
        <v>173</v>
      </c>
      <c r="I147" s="109" t="s">
        <v>173</v>
      </c>
      <c r="J147" s="18" t="n">
        <v>11</v>
      </c>
      <c r="K147" s="18" t="n">
        <v>2428</v>
      </c>
      <c r="L147" s="109" t="s">
        <v>173</v>
      </c>
      <c r="M147" s="109" t="s">
        <v>173</v>
      </c>
      <c r="O147" s="17" t="s">
        <v>261</v>
      </c>
      <c r="P147" s="18" t="n">
        <v>4458</v>
      </c>
      <c r="Q147" s="109" t="s">
        <v>173</v>
      </c>
      <c r="R147" s="109" t="s">
        <v>173</v>
      </c>
      <c r="S147" s="109" t="s">
        <v>173</v>
      </c>
      <c r="T147" s="109" t="s">
        <v>173</v>
      </c>
      <c r="U147" s="109" t="s">
        <v>173</v>
      </c>
      <c r="V147" s="109" t="s">
        <v>173</v>
      </c>
      <c r="W147" s="109" t="s">
        <v>173</v>
      </c>
      <c r="X147" s="18" t="n">
        <v>148</v>
      </c>
      <c r="Y147" s="18" t="n">
        <v>4310</v>
      </c>
      <c r="Z147" s="109" t="s">
        <v>173</v>
      </c>
    </row>
    <row r="148" customFormat="false" ht="13.8" hidden="false" customHeight="false" outlineLevel="0" collapsed="false">
      <c r="B148" s="17" t="s">
        <v>275</v>
      </c>
      <c r="C148" s="18" t="n">
        <v>2230</v>
      </c>
      <c r="D148" s="109" t="s">
        <v>173</v>
      </c>
      <c r="E148" s="109" t="s">
        <v>173</v>
      </c>
      <c r="F148" s="109" t="s">
        <v>173</v>
      </c>
      <c r="G148" s="109" t="s">
        <v>173</v>
      </c>
      <c r="H148" s="109" t="s">
        <v>173</v>
      </c>
      <c r="I148" s="109" t="s">
        <v>173</v>
      </c>
      <c r="J148" s="109" t="s">
        <v>173</v>
      </c>
      <c r="K148" s="109" t="s">
        <v>173</v>
      </c>
      <c r="L148" s="18" t="n">
        <v>2230</v>
      </c>
      <c r="M148" s="109" t="s">
        <v>173</v>
      </c>
      <c r="O148" s="17" t="s">
        <v>225</v>
      </c>
      <c r="P148" s="18" t="n">
        <v>4112</v>
      </c>
      <c r="Q148" s="18" t="n">
        <v>4097</v>
      </c>
      <c r="R148" s="109" t="s">
        <v>173</v>
      </c>
      <c r="S148" s="109" t="s">
        <v>173</v>
      </c>
      <c r="T148" s="109" t="s">
        <v>173</v>
      </c>
      <c r="U148" s="109" t="s">
        <v>173</v>
      </c>
      <c r="V148" s="109" t="s">
        <v>173</v>
      </c>
      <c r="W148" s="109" t="s">
        <v>173</v>
      </c>
      <c r="X148" s="109" t="s">
        <v>173</v>
      </c>
      <c r="Y148" s="18" t="n">
        <v>15</v>
      </c>
      <c r="Z148" s="109" t="s">
        <v>173</v>
      </c>
    </row>
    <row r="149" customFormat="false" ht="13.8" hidden="false" customHeight="false" outlineLevel="0" collapsed="false">
      <c r="B149" s="17" t="s">
        <v>276</v>
      </c>
      <c r="C149" s="18" t="n">
        <v>2034</v>
      </c>
      <c r="D149" s="109" t="s">
        <v>173</v>
      </c>
      <c r="E149" s="109" t="s">
        <v>173</v>
      </c>
      <c r="F149" s="109" t="s">
        <v>173</v>
      </c>
      <c r="G149" s="109" t="s">
        <v>173</v>
      </c>
      <c r="H149" s="109" t="s">
        <v>173</v>
      </c>
      <c r="I149" s="109" t="s">
        <v>173</v>
      </c>
      <c r="J149" s="109" t="s">
        <v>173</v>
      </c>
      <c r="K149" s="18" t="n">
        <v>853</v>
      </c>
      <c r="L149" s="18" t="n">
        <v>1181</v>
      </c>
      <c r="M149" s="109" t="s">
        <v>173</v>
      </c>
      <c r="O149" s="17" t="s">
        <v>277</v>
      </c>
      <c r="P149" s="18" t="n">
        <v>3839</v>
      </c>
      <c r="Q149" s="109" t="s">
        <v>173</v>
      </c>
      <c r="R149" s="109" t="s">
        <v>173</v>
      </c>
      <c r="S149" s="109" t="s">
        <v>173</v>
      </c>
      <c r="T149" s="109" t="s">
        <v>173</v>
      </c>
      <c r="U149" s="109" t="s">
        <v>173</v>
      </c>
      <c r="V149" s="109" t="s">
        <v>173</v>
      </c>
      <c r="W149" s="109" t="s">
        <v>173</v>
      </c>
      <c r="X149" s="18" t="n">
        <v>3839</v>
      </c>
      <c r="Y149" s="109" t="s">
        <v>173</v>
      </c>
      <c r="Z149" s="109" t="s">
        <v>173</v>
      </c>
    </row>
    <row r="150" customFormat="false" ht="13.8" hidden="false" customHeight="false" outlineLevel="0" collapsed="false">
      <c r="B150" s="17" t="s">
        <v>196</v>
      </c>
      <c r="C150" s="18" t="n">
        <v>1413</v>
      </c>
      <c r="D150" s="109" t="s">
        <v>173</v>
      </c>
      <c r="E150" s="109" t="s">
        <v>173</v>
      </c>
      <c r="F150" s="109" t="s">
        <v>173</v>
      </c>
      <c r="G150" s="109" t="s">
        <v>173</v>
      </c>
      <c r="H150" s="109" t="s">
        <v>173</v>
      </c>
      <c r="I150" s="109" t="s">
        <v>173</v>
      </c>
      <c r="J150" s="109" t="s">
        <v>173</v>
      </c>
      <c r="K150" s="109" t="s">
        <v>173</v>
      </c>
      <c r="L150" s="109" t="s">
        <v>173</v>
      </c>
      <c r="M150" s="18" t="n">
        <v>1413</v>
      </c>
      <c r="O150" s="17" t="s">
        <v>278</v>
      </c>
      <c r="P150" s="18" t="n">
        <v>3659</v>
      </c>
      <c r="Q150" s="18" t="n">
        <v>2359</v>
      </c>
      <c r="R150" s="18" t="n">
        <v>188</v>
      </c>
      <c r="S150" s="109" t="s">
        <v>173</v>
      </c>
      <c r="T150" s="109" t="s">
        <v>173</v>
      </c>
      <c r="U150" s="109" t="s">
        <v>173</v>
      </c>
      <c r="V150" s="109" t="s">
        <v>173</v>
      </c>
      <c r="W150" s="109" t="s">
        <v>173</v>
      </c>
      <c r="X150" s="18" t="n">
        <v>1112</v>
      </c>
      <c r="Y150" s="109" t="s">
        <v>173</v>
      </c>
      <c r="Z150" s="109" t="s">
        <v>173</v>
      </c>
    </row>
    <row r="151" customFormat="false" ht="13.8" hidden="false" customHeight="false" outlineLevel="0" collapsed="false">
      <c r="B151" s="17" t="s">
        <v>209</v>
      </c>
      <c r="C151" s="18" t="n">
        <v>1060</v>
      </c>
      <c r="D151" s="109" t="s">
        <v>173</v>
      </c>
      <c r="E151" s="109" t="s">
        <v>173</v>
      </c>
      <c r="F151" s="109" t="s">
        <v>173</v>
      </c>
      <c r="G151" s="109" t="s">
        <v>173</v>
      </c>
      <c r="H151" s="109" t="s">
        <v>173</v>
      </c>
      <c r="I151" s="109" t="s">
        <v>173</v>
      </c>
      <c r="J151" s="109" t="s">
        <v>173</v>
      </c>
      <c r="K151" s="109" t="s">
        <v>173</v>
      </c>
      <c r="L151" s="18" t="n">
        <v>1060</v>
      </c>
      <c r="M151" s="109" t="s">
        <v>173</v>
      </c>
      <c r="O151" s="17" t="s">
        <v>252</v>
      </c>
      <c r="P151" s="18" t="n">
        <v>3561</v>
      </c>
      <c r="Q151" s="109" t="s">
        <v>173</v>
      </c>
      <c r="R151" s="18" t="n">
        <v>2933</v>
      </c>
      <c r="S151" s="109" t="s">
        <v>173</v>
      </c>
      <c r="T151" s="109" t="s">
        <v>173</v>
      </c>
      <c r="U151" s="109" t="s">
        <v>173</v>
      </c>
      <c r="V151" s="109" t="s">
        <v>173</v>
      </c>
      <c r="W151" s="18" t="n">
        <v>61</v>
      </c>
      <c r="X151" s="109" t="s">
        <v>173</v>
      </c>
      <c r="Y151" s="18" t="n">
        <v>567</v>
      </c>
      <c r="Z151" s="109" t="s">
        <v>173</v>
      </c>
    </row>
    <row r="152" customFormat="false" ht="13.8" hidden="false" customHeight="false" outlineLevel="0" collapsed="false">
      <c r="B152" s="17" t="s">
        <v>224</v>
      </c>
      <c r="C152" s="18" t="n">
        <v>982</v>
      </c>
      <c r="D152" s="109" t="s">
        <v>173</v>
      </c>
      <c r="E152" s="109" t="s">
        <v>173</v>
      </c>
      <c r="F152" s="109" t="s">
        <v>173</v>
      </c>
      <c r="G152" s="18" t="n">
        <v>982</v>
      </c>
      <c r="H152" s="109" t="s">
        <v>173</v>
      </c>
      <c r="I152" s="109" t="s">
        <v>173</v>
      </c>
      <c r="J152" s="109" t="s">
        <v>173</v>
      </c>
      <c r="K152" s="109" t="s">
        <v>173</v>
      </c>
      <c r="L152" s="109" t="s">
        <v>173</v>
      </c>
      <c r="M152" s="109" t="s">
        <v>173</v>
      </c>
      <c r="O152" s="17" t="s">
        <v>274</v>
      </c>
      <c r="P152" s="18" t="n">
        <v>3337</v>
      </c>
      <c r="Q152" s="109" t="s">
        <v>173</v>
      </c>
      <c r="R152" s="109" t="s">
        <v>173</v>
      </c>
      <c r="S152" s="18" t="n">
        <v>3337</v>
      </c>
      <c r="T152" s="109" t="s">
        <v>173</v>
      </c>
      <c r="U152" s="109" t="s">
        <v>173</v>
      </c>
      <c r="V152" s="109" t="s">
        <v>173</v>
      </c>
      <c r="W152" s="109" t="s">
        <v>173</v>
      </c>
      <c r="X152" s="109" t="s">
        <v>173</v>
      </c>
      <c r="Y152" s="109" t="s">
        <v>173</v>
      </c>
      <c r="Z152" s="109" t="s">
        <v>173</v>
      </c>
    </row>
    <row r="153" customFormat="false" ht="13.8" hidden="false" customHeight="false" outlineLevel="0" collapsed="false">
      <c r="B153" s="17" t="s">
        <v>279</v>
      </c>
      <c r="C153" s="18" t="n">
        <v>510</v>
      </c>
      <c r="D153" s="109" t="s">
        <v>173</v>
      </c>
      <c r="E153" s="109" t="s">
        <v>173</v>
      </c>
      <c r="F153" s="109" t="s">
        <v>173</v>
      </c>
      <c r="G153" s="109" t="s">
        <v>173</v>
      </c>
      <c r="H153" s="109" t="s">
        <v>173</v>
      </c>
      <c r="I153" s="109" t="s">
        <v>173</v>
      </c>
      <c r="J153" s="109" t="s">
        <v>173</v>
      </c>
      <c r="K153" s="109" t="s">
        <v>173</v>
      </c>
      <c r="L153" s="18" t="n">
        <v>510</v>
      </c>
      <c r="M153" s="109" t="s">
        <v>173</v>
      </c>
      <c r="O153" s="17" t="s">
        <v>206</v>
      </c>
      <c r="P153" s="18" t="n">
        <v>2790</v>
      </c>
      <c r="Q153" s="109" t="s">
        <v>173</v>
      </c>
      <c r="R153" s="109" t="s">
        <v>173</v>
      </c>
      <c r="S153" s="109" t="s">
        <v>173</v>
      </c>
      <c r="T153" s="109" t="s">
        <v>173</v>
      </c>
      <c r="U153" s="109" t="s">
        <v>173</v>
      </c>
      <c r="V153" s="109" t="s">
        <v>173</v>
      </c>
      <c r="W153" s="18" t="n">
        <v>2441</v>
      </c>
      <c r="X153" s="109" t="s">
        <v>173</v>
      </c>
      <c r="Y153" s="18" t="n">
        <v>349</v>
      </c>
      <c r="Z153" s="109" t="s">
        <v>173</v>
      </c>
    </row>
    <row r="154" customFormat="false" ht="13.8" hidden="false" customHeight="false" outlineLevel="0" collapsed="false">
      <c r="B154" s="17" t="s">
        <v>31</v>
      </c>
      <c r="C154" s="18" t="n">
        <v>422</v>
      </c>
      <c r="D154" s="109" t="s">
        <v>173</v>
      </c>
      <c r="E154" s="109" t="s">
        <v>173</v>
      </c>
      <c r="F154" s="109" t="s">
        <v>173</v>
      </c>
      <c r="G154" s="109" t="s">
        <v>173</v>
      </c>
      <c r="H154" s="109" t="s">
        <v>173</v>
      </c>
      <c r="I154" s="109" t="s">
        <v>173</v>
      </c>
      <c r="J154" s="109" t="s">
        <v>173</v>
      </c>
      <c r="K154" s="109" t="s">
        <v>173</v>
      </c>
      <c r="L154" s="18" t="n">
        <v>422</v>
      </c>
      <c r="M154" s="109" t="s">
        <v>173</v>
      </c>
      <c r="O154" s="17" t="s">
        <v>280</v>
      </c>
      <c r="P154" s="18" t="n">
        <v>2704</v>
      </c>
      <c r="Q154" s="109" t="s">
        <v>173</v>
      </c>
      <c r="R154" s="109" t="s">
        <v>173</v>
      </c>
      <c r="S154" s="109" t="s">
        <v>173</v>
      </c>
      <c r="T154" s="109" t="s">
        <v>173</v>
      </c>
      <c r="U154" s="109" t="s">
        <v>173</v>
      </c>
      <c r="V154" s="109" t="s">
        <v>173</v>
      </c>
      <c r="W154" s="109" t="s">
        <v>173</v>
      </c>
      <c r="X154" s="109" t="s">
        <v>173</v>
      </c>
      <c r="Y154" s="18" t="n">
        <v>2704</v>
      </c>
      <c r="Z154" s="109" t="s">
        <v>173</v>
      </c>
    </row>
    <row r="155" customFormat="false" ht="13.8" hidden="false" customHeight="false" outlineLevel="0" collapsed="false">
      <c r="B155" s="17" t="s">
        <v>281</v>
      </c>
      <c r="C155" s="18" t="n">
        <v>10</v>
      </c>
      <c r="D155" s="109" t="s">
        <v>173</v>
      </c>
      <c r="E155" s="109" t="s">
        <v>173</v>
      </c>
      <c r="F155" s="109" t="s">
        <v>173</v>
      </c>
      <c r="G155" s="109" t="s">
        <v>173</v>
      </c>
      <c r="H155" s="109" t="s">
        <v>173</v>
      </c>
      <c r="I155" s="109" t="s">
        <v>173</v>
      </c>
      <c r="J155" s="109" t="s">
        <v>173</v>
      </c>
      <c r="K155" s="18" t="n">
        <v>10</v>
      </c>
      <c r="L155" s="109" t="s">
        <v>173</v>
      </c>
      <c r="M155" s="109" t="s">
        <v>173</v>
      </c>
      <c r="O155" s="17" t="s">
        <v>263</v>
      </c>
      <c r="P155" s="18" t="n">
        <v>2375</v>
      </c>
      <c r="Q155" s="18" t="n">
        <v>2176</v>
      </c>
      <c r="R155" s="109" t="s">
        <v>173</v>
      </c>
      <c r="S155" s="18" t="n">
        <v>106</v>
      </c>
      <c r="T155" s="109" t="s">
        <v>173</v>
      </c>
      <c r="U155" s="109" t="s">
        <v>173</v>
      </c>
      <c r="V155" s="109" t="s">
        <v>173</v>
      </c>
      <c r="W155" s="109" t="s">
        <v>173</v>
      </c>
      <c r="X155" s="109" t="s">
        <v>173</v>
      </c>
      <c r="Y155" s="18" t="n">
        <v>93</v>
      </c>
      <c r="Z155" s="109" t="s">
        <v>173</v>
      </c>
    </row>
    <row r="156" customFormat="false" ht="13.8" hidden="false" customHeight="false" outlineLevel="0" collapsed="false">
      <c r="O156" s="17" t="s">
        <v>282</v>
      </c>
      <c r="P156" s="18" t="n">
        <v>2221</v>
      </c>
      <c r="Q156" s="109" t="s">
        <v>173</v>
      </c>
      <c r="R156" s="18" t="n">
        <v>1013</v>
      </c>
      <c r="S156" s="18" t="n">
        <v>1208</v>
      </c>
      <c r="T156" s="109" t="s">
        <v>173</v>
      </c>
      <c r="U156" s="109" t="s">
        <v>173</v>
      </c>
      <c r="V156" s="109" t="s">
        <v>173</v>
      </c>
      <c r="W156" s="109" t="s">
        <v>173</v>
      </c>
      <c r="X156" s="109" t="s">
        <v>173</v>
      </c>
      <c r="Y156" s="109" t="s">
        <v>173</v>
      </c>
      <c r="Z156" s="109" t="s">
        <v>173</v>
      </c>
    </row>
    <row r="157" customFormat="false" ht="13.8" hidden="false" customHeight="false" outlineLevel="0" collapsed="false">
      <c r="O157" s="17" t="s">
        <v>283</v>
      </c>
      <c r="P157" s="18" t="n">
        <v>2100</v>
      </c>
      <c r="Q157" s="109" t="s">
        <v>173</v>
      </c>
      <c r="R157" s="109" t="s">
        <v>173</v>
      </c>
      <c r="S157" s="109" t="s">
        <v>173</v>
      </c>
      <c r="T157" s="109" t="s">
        <v>173</v>
      </c>
      <c r="U157" s="109" t="s">
        <v>173</v>
      </c>
      <c r="V157" s="109" t="s">
        <v>173</v>
      </c>
      <c r="W157" s="109" t="s">
        <v>173</v>
      </c>
      <c r="X157" s="18" t="n">
        <v>2100</v>
      </c>
      <c r="Y157" s="109" t="s">
        <v>173</v>
      </c>
      <c r="Z157" s="109" t="s">
        <v>173</v>
      </c>
    </row>
    <row r="158" customFormat="false" ht="13.8" hidden="false" customHeight="false" outlineLevel="0" collapsed="false">
      <c r="O158" s="17" t="s">
        <v>198</v>
      </c>
      <c r="P158" s="18" t="n">
        <v>2058</v>
      </c>
      <c r="Q158" s="109" t="s">
        <v>173</v>
      </c>
      <c r="R158" s="109" t="s">
        <v>173</v>
      </c>
      <c r="S158" s="109" t="s">
        <v>173</v>
      </c>
      <c r="T158" s="109" t="s">
        <v>173</v>
      </c>
      <c r="U158" s="109" t="s">
        <v>173</v>
      </c>
      <c r="V158" s="109" t="s">
        <v>173</v>
      </c>
      <c r="W158" s="109" t="s">
        <v>173</v>
      </c>
      <c r="X158" s="109" t="s">
        <v>173</v>
      </c>
      <c r="Y158" s="18" t="n">
        <v>2058</v>
      </c>
      <c r="Z158" s="109" t="s">
        <v>173</v>
      </c>
    </row>
    <row r="159" customFormat="false" ht="13.8" hidden="false" customHeight="false" outlineLevel="0" collapsed="false">
      <c r="O159" s="17" t="s">
        <v>284</v>
      </c>
      <c r="P159" s="18" t="n">
        <v>1863</v>
      </c>
      <c r="Q159" s="109" t="s">
        <v>173</v>
      </c>
      <c r="R159" s="109" t="s">
        <v>173</v>
      </c>
      <c r="S159" s="109" t="s">
        <v>173</v>
      </c>
      <c r="T159" s="109" t="s">
        <v>173</v>
      </c>
      <c r="U159" s="109" t="s">
        <v>173</v>
      </c>
      <c r="V159" s="109" t="s">
        <v>173</v>
      </c>
      <c r="W159" s="109" t="s">
        <v>173</v>
      </c>
      <c r="X159" s="18" t="n">
        <v>162</v>
      </c>
      <c r="Y159" s="18" t="n">
        <v>1701</v>
      </c>
      <c r="Z159" s="109" t="s">
        <v>173</v>
      </c>
    </row>
    <row r="160" customFormat="false" ht="13.8" hidden="false" customHeight="false" outlineLevel="0" collapsed="false">
      <c r="O160" s="17" t="s">
        <v>239</v>
      </c>
      <c r="P160" s="18" t="n">
        <v>1789</v>
      </c>
      <c r="Q160" s="109" t="s">
        <v>173</v>
      </c>
      <c r="R160" s="109" t="s">
        <v>173</v>
      </c>
      <c r="S160" s="109" t="s">
        <v>173</v>
      </c>
      <c r="T160" s="109" t="s">
        <v>173</v>
      </c>
      <c r="U160" s="109" t="s">
        <v>173</v>
      </c>
      <c r="V160" s="109" t="s">
        <v>173</v>
      </c>
      <c r="W160" s="109" t="s">
        <v>173</v>
      </c>
      <c r="X160" s="18" t="n">
        <v>1789</v>
      </c>
      <c r="Y160" s="109" t="s">
        <v>173</v>
      </c>
      <c r="Z160" s="109" t="s">
        <v>173</v>
      </c>
    </row>
    <row r="161" customFormat="false" ht="13.8" hidden="false" customHeight="false" outlineLevel="0" collapsed="false">
      <c r="O161" s="17" t="s">
        <v>285</v>
      </c>
      <c r="P161" s="18" t="n">
        <v>1579</v>
      </c>
      <c r="Q161" s="109" t="s">
        <v>173</v>
      </c>
      <c r="R161" s="109" t="s">
        <v>173</v>
      </c>
      <c r="S161" s="109" t="s">
        <v>173</v>
      </c>
      <c r="T161" s="109" t="s">
        <v>173</v>
      </c>
      <c r="U161" s="109" t="s">
        <v>173</v>
      </c>
      <c r="V161" s="109" t="s">
        <v>173</v>
      </c>
      <c r="W161" s="18" t="n">
        <v>194</v>
      </c>
      <c r="X161" s="18" t="n">
        <v>1349</v>
      </c>
      <c r="Y161" s="18" t="n">
        <v>35</v>
      </c>
      <c r="Z161" s="109" t="s">
        <v>173</v>
      </c>
    </row>
    <row r="162" customFormat="false" ht="13.8" hidden="false" customHeight="false" outlineLevel="0" collapsed="false">
      <c r="O162" s="17" t="s">
        <v>286</v>
      </c>
      <c r="P162" s="18" t="n">
        <v>1254</v>
      </c>
      <c r="Q162" s="18" t="n">
        <v>52</v>
      </c>
      <c r="R162" s="109" t="s">
        <v>173</v>
      </c>
      <c r="S162" s="109" t="s">
        <v>173</v>
      </c>
      <c r="T162" s="109" t="s">
        <v>173</v>
      </c>
      <c r="U162" s="109" t="s">
        <v>173</v>
      </c>
      <c r="V162" s="109" t="s">
        <v>173</v>
      </c>
      <c r="W162" s="18" t="n">
        <v>204</v>
      </c>
      <c r="X162" s="18" t="n">
        <v>159</v>
      </c>
      <c r="Y162" s="18" t="n">
        <v>839</v>
      </c>
      <c r="Z162" s="109" t="s">
        <v>173</v>
      </c>
    </row>
    <row r="163" customFormat="false" ht="13.8" hidden="false" customHeight="false" outlineLevel="0" collapsed="false">
      <c r="O163" s="17" t="s">
        <v>281</v>
      </c>
      <c r="P163" s="18" t="n">
        <v>1253</v>
      </c>
      <c r="Q163" s="18" t="n">
        <v>1171</v>
      </c>
      <c r="R163" s="109" t="s">
        <v>173</v>
      </c>
      <c r="S163" s="109" t="s">
        <v>173</v>
      </c>
      <c r="T163" s="109" t="s">
        <v>173</v>
      </c>
      <c r="U163" s="109" t="s">
        <v>173</v>
      </c>
      <c r="V163" s="109" t="s">
        <v>173</v>
      </c>
      <c r="W163" s="109" t="s">
        <v>173</v>
      </c>
      <c r="X163" s="18" t="n">
        <v>82</v>
      </c>
      <c r="Y163" s="109" t="s">
        <v>173</v>
      </c>
      <c r="Z163" s="109" t="s">
        <v>173</v>
      </c>
    </row>
    <row r="164" customFormat="false" ht="13.8" hidden="false" customHeight="false" outlineLevel="0" collapsed="false">
      <c r="O164" s="17" t="s">
        <v>266</v>
      </c>
      <c r="P164" s="18" t="n">
        <v>1137</v>
      </c>
      <c r="Q164" s="109" t="s">
        <v>173</v>
      </c>
      <c r="R164" s="109" t="s">
        <v>173</v>
      </c>
      <c r="S164" s="18" t="n">
        <v>266</v>
      </c>
      <c r="T164" s="109" t="s">
        <v>173</v>
      </c>
      <c r="U164" s="109" t="s">
        <v>173</v>
      </c>
      <c r="V164" s="109" t="s">
        <v>173</v>
      </c>
      <c r="W164" s="109" t="s">
        <v>173</v>
      </c>
      <c r="X164" s="18" t="n">
        <v>568</v>
      </c>
      <c r="Y164" s="18" t="n">
        <v>302</v>
      </c>
      <c r="Z164" s="109" t="s">
        <v>173</v>
      </c>
    </row>
    <row r="165" customFormat="false" ht="13.8" hidden="false" customHeight="false" outlineLevel="0" collapsed="false">
      <c r="O165" s="17" t="s">
        <v>287</v>
      </c>
      <c r="P165" s="18" t="n">
        <v>967</v>
      </c>
      <c r="Q165" s="109" t="s">
        <v>173</v>
      </c>
      <c r="R165" s="109" t="s">
        <v>173</v>
      </c>
      <c r="S165" s="109" t="s">
        <v>173</v>
      </c>
      <c r="T165" s="109" t="s">
        <v>173</v>
      </c>
      <c r="U165" s="109" t="s">
        <v>173</v>
      </c>
      <c r="V165" s="109" t="s">
        <v>173</v>
      </c>
      <c r="W165" s="109" t="s">
        <v>173</v>
      </c>
      <c r="X165" s="18" t="n">
        <v>803</v>
      </c>
      <c r="Y165" s="18" t="n">
        <v>165</v>
      </c>
      <c r="Z165" s="109" t="s">
        <v>173</v>
      </c>
    </row>
    <row r="166" customFormat="false" ht="13.8" hidden="false" customHeight="false" outlineLevel="0" collapsed="false">
      <c r="O166" s="17" t="s">
        <v>279</v>
      </c>
      <c r="P166" s="18" t="n">
        <v>870</v>
      </c>
      <c r="Q166" s="109" t="s">
        <v>173</v>
      </c>
      <c r="R166" s="109" t="s">
        <v>173</v>
      </c>
      <c r="S166" s="109" t="s">
        <v>173</v>
      </c>
      <c r="T166" s="109" t="s">
        <v>173</v>
      </c>
      <c r="U166" s="109" t="s">
        <v>173</v>
      </c>
      <c r="V166" s="109" t="s">
        <v>173</v>
      </c>
      <c r="W166" s="109" t="s">
        <v>173</v>
      </c>
      <c r="X166" s="18" t="n">
        <v>110</v>
      </c>
      <c r="Y166" s="18" t="n">
        <v>761</v>
      </c>
      <c r="Z166" s="109" t="s">
        <v>173</v>
      </c>
    </row>
    <row r="167" customFormat="false" ht="13.8" hidden="false" customHeight="false" outlineLevel="0" collapsed="false">
      <c r="O167" s="17" t="s">
        <v>268</v>
      </c>
      <c r="P167" s="18" t="n">
        <v>863</v>
      </c>
      <c r="Q167" s="109" t="s">
        <v>173</v>
      </c>
      <c r="R167" s="109" t="s">
        <v>173</v>
      </c>
      <c r="S167" s="109" t="s">
        <v>173</v>
      </c>
      <c r="T167" s="109" t="s">
        <v>173</v>
      </c>
      <c r="U167" s="109" t="s">
        <v>173</v>
      </c>
      <c r="V167" s="109" t="s">
        <v>173</v>
      </c>
      <c r="W167" s="109" t="s">
        <v>173</v>
      </c>
      <c r="X167" s="18" t="n">
        <v>25</v>
      </c>
      <c r="Y167" s="18" t="n">
        <v>838</v>
      </c>
      <c r="Z167" s="109" t="s">
        <v>173</v>
      </c>
    </row>
    <row r="168" customFormat="false" ht="13.8" hidden="false" customHeight="false" outlineLevel="0" collapsed="false">
      <c r="O168" s="17" t="s">
        <v>288</v>
      </c>
      <c r="P168" s="18" t="n">
        <v>818</v>
      </c>
      <c r="Q168" s="109" t="s">
        <v>173</v>
      </c>
      <c r="R168" s="109" t="s">
        <v>173</v>
      </c>
      <c r="S168" s="109" t="s">
        <v>173</v>
      </c>
      <c r="T168" s="109" t="s">
        <v>173</v>
      </c>
      <c r="U168" s="109" t="s">
        <v>173</v>
      </c>
      <c r="V168" s="109" t="s">
        <v>173</v>
      </c>
      <c r="W168" s="109" t="s">
        <v>173</v>
      </c>
      <c r="X168" s="109" t="s">
        <v>173</v>
      </c>
      <c r="Y168" s="18" t="n">
        <v>818</v>
      </c>
      <c r="Z168" s="109" t="s">
        <v>173</v>
      </c>
    </row>
    <row r="169" customFormat="false" ht="13.8" hidden="false" customHeight="false" outlineLevel="0" collapsed="false">
      <c r="O169" s="17" t="s">
        <v>289</v>
      </c>
      <c r="P169" s="18" t="n">
        <v>764</v>
      </c>
      <c r="Q169" s="109" t="s">
        <v>173</v>
      </c>
      <c r="R169" s="109" t="s">
        <v>173</v>
      </c>
      <c r="S169" s="109" t="s">
        <v>173</v>
      </c>
      <c r="T169" s="109" t="s">
        <v>173</v>
      </c>
      <c r="U169" s="109" t="s">
        <v>173</v>
      </c>
      <c r="V169" s="109" t="s">
        <v>173</v>
      </c>
      <c r="W169" s="18" t="n">
        <v>764</v>
      </c>
      <c r="X169" s="109" t="s">
        <v>173</v>
      </c>
      <c r="Y169" s="109" t="s">
        <v>173</v>
      </c>
      <c r="Z169" s="109" t="s">
        <v>173</v>
      </c>
    </row>
    <row r="170" customFormat="false" ht="13.8" hidden="false" customHeight="false" outlineLevel="0" collapsed="false">
      <c r="O170" s="17" t="s">
        <v>247</v>
      </c>
      <c r="P170" s="18" t="n">
        <v>463</v>
      </c>
      <c r="Q170" s="109" t="s">
        <v>173</v>
      </c>
      <c r="R170" s="109" t="s">
        <v>173</v>
      </c>
      <c r="S170" s="109" t="s">
        <v>173</v>
      </c>
      <c r="T170" s="109" t="s">
        <v>173</v>
      </c>
      <c r="U170" s="109" t="s">
        <v>173</v>
      </c>
      <c r="V170" s="109" t="s">
        <v>173</v>
      </c>
      <c r="W170" s="109" t="s">
        <v>173</v>
      </c>
      <c r="X170" s="109" t="s">
        <v>173</v>
      </c>
      <c r="Y170" s="18" t="n">
        <v>463</v>
      </c>
      <c r="Z170" s="109" t="s">
        <v>173</v>
      </c>
    </row>
    <row r="171" customFormat="false" ht="13.8" hidden="false" customHeight="false" outlineLevel="0" collapsed="false">
      <c r="O171" s="17" t="s">
        <v>290</v>
      </c>
      <c r="P171" s="18" t="n">
        <v>326</v>
      </c>
      <c r="Q171" s="109" t="s">
        <v>173</v>
      </c>
      <c r="R171" s="109" t="s">
        <v>173</v>
      </c>
      <c r="S171" s="18" t="n">
        <v>291</v>
      </c>
      <c r="T171" s="109" t="s">
        <v>173</v>
      </c>
      <c r="U171" s="109" t="s">
        <v>173</v>
      </c>
      <c r="V171" s="109" t="s">
        <v>173</v>
      </c>
      <c r="W171" s="109" t="s">
        <v>173</v>
      </c>
      <c r="X171" s="109" t="s">
        <v>173</v>
      </c>
      <c r="Y171" s="18" t="n">
        <v>36</v>
      </c>
      <c r="Z171" s="109" t="s">
        <v>173</v>
      </c>
    </row>
    <row r="172" customFormat="false" ht="13.8" hidden="false" customHeight="false" outlineLevel="0" collapsed="false">
      <c r="O172" s="17" t="s">
        <v>233</v>
      </c>
      <c r="P172" s="18" t="n">
        <v>308</v>
      </c>
      <c r="Q172" s="109" t="s">
        <v>173</v>
      </c>
      <c r="R172" s="109" t="s">
        <v>173</v>
      </c>
      <c r="S172" s="18" t="n">
        <v>8</v>
      </c>
      <c r="T172" s="109" t="s">
        <v>173</v>
      </c>
      <c r="U172" s="109" t="s">
        <v>173</v>
      </c>
      <c r="V172" s="109" t="s">
        <v>173</v>
      </c>
      <c r="W172" s="109" t="s">
        <v>173</v>
      </c>
      <c r="X172" s="18" t="n">
        <v>300</v>
      </c>
      <c r="Y172" s="109" t="s">
        <v>173</v>
      </c>
      <c r="Z172" s="109" t="s">
        <v>173</v>
      </c>
    </row>
    <row r="173" customFormat="false" ht="13.8" hidden="false" customHeight="false" outlineLevel="0" collapsed="false">
      <c r="O173" s="17" t="s">
        <v>291</v>
      </c>
      <c r="P173" s="18" t="n">
        <v>286</v>
      </c>
      <c r="Q173" s="109" t="s">
        <v>173</v>
      </c>
      <c r="R173" s="109" t="s">
        <v>173</v>
      </c>
      <c r="S173" s="109" t="s">
        <v>173</v>
      </c>
      <c r="T173" s="109" t="s">
        <v>173</v>
      </c>
      <c r="U173" s="109" t="s">
        <v>173</v>
      </c>
      <c r="V173" s="109" t="s">
        <v>173</v>
      </c>
      <c r="W173" s="109" t="s">
        <v>173</v>
      </c>
      <c r="X173" s="109" t="s">
        <v>173</v>
      </c>
      <c r="Y173" s="18" t="n">
        <v>286</v>
      </c>
      <c r="Z173" s="109" t="s">
        <v>173</v>
      </c>
    </row>
    <row r="174" customFormat="false" ht="13.8" hidden="false" customHeight="false" outlineLevel="0" collapsed="false">
      <c r="O174" s="17" t="s">
        <v>292</v>
      </c>
      <c r="P174" s="18" t="n">
        <v>257</v>
      </c>
      <c r="Q174" s="109" t="s">
        <v>173</v>
      </c>
      <c r="R174" s="109" t="s">
        <v>173</v>
      </c>
      <c r="S174" s="109" t="s">
        <v>173</v>
      </c>
      <c r="T174" s="109" t="s">
        <v>173</v>
      </c>
      <c r="U174" s="109" t="s">
        <v>173</v>
      </c>
      <c r="V174" s="109" t="s">
        <v>173</v>
      </c>
      <c r="W174" s="109" t="s">
        <v>173</v>
      </c>
      <c r="X174" s="18" t="n">
        <v>257</v>
      </c>
      <c r="Y174" s="109" t="s">
        <v>173</v>
      </c>
      <c r="Z174" s="109" t="s">
        <v>173</v>
      </c>
    </row>
    <row r="175" customFormat="false" ht="13.8" hidden="false" customHeight="false" outlineLevel="0" collapsed="false">
      <c r="O175" s="17" t="s">
        <v>293</v>
      </c>
      <c r="P175" s="18" t="n">
        <v>257</v>
      </c>
      <c r="Q175" s="109" t="s">
        <v>173</v>
      </c>
      <c r="R175" s="109" t="s">
        <v>173</v>
      </c>
      <c r="S175" s="109" t="s">
        <v>173</v>
      </c>
      <c r="T175" s="109" t="s">
        <v>173</v>
      </c>
      <c r="U175" s="109" t="s">
        <v>173</v>
      </c>
      <c r="V175" s="109" t="s">
        <v>173</v>
      </c>
      <c r="W175" s="109" t="s">
        <v>173</v>
      </c>
      <c r="X175" s="18" t="n">
        <v>257</v>
      </c>
      <c r="Y175" s="109" t="s">
        <v>173</v>
      </c>
      <c r="Z175" s="109" t="s">
        <v>173</v>
      </c>
    </row>
    <row r="176" customFormat="false" ht="13.8" hidden="false" customHeight="false" outlineLevel="0" collapsed="false">
      <c r="O176" s="17" t="s">
        <v>294</v>
      </c>
      <c r="P176" s="18" t="n">
        <v>241</v>
      </c>
      <c r="Q176" s="109" t="s">
        <v>173</v>
      </c>
      <c r="R176" s="109" t="s">
        <v>173</v>
      </c>
      <c r="S176" s="109" t="s">
        <v>173</v>
      </c>
      <c r="T176" s="109" t="s">
        <v>173</v>
      </c>
      <c r="U176" s="109" t="s">
        <v>173</v>
      </c>
      <c r="V176" s="109" t="s">
        <v>173</v>
      </c>
      <c r="W176" s="109" t="s">
        <v>173</v>
      </c>
      <c r="X176" s="18" t="n">
        <v>241</v>
      </c>
      <c r="Y176" s="109" t="s">
        <v>173</v>
      </c>
      <c r="Z176" s="109" t="s">
        <v>173</v>
      </c>
    </row>
    <row r="177" customFormat="false" ht="13.8" hidden="false" customHeight="false" outlineLevel="0" collapsed="false">
      <c r="O177" s="17" t="s">
        <v>237</v>
      </c>
      <c r="P177" s="18" t="n">
        <v>200</v>
      </c>
      <c r="Q177" s="109" t="s">
        <v>173</v>
      </c>
      <c r="R177" s="109" t="s">
        <v>173</v>
      </c>
      <c r="S177" s="109" t="s">
        <v>173</v>
      </c>
      <c r="T177" s="109" t="s">
        <v>173</v>
      </c>
      <c r="U177" s="109" t="s">
        <v>173</v>
      </c>
      <c r="V177" s="109" t="s">
        <v>173</v>
      </c>
      <c r="W177" s="18" t="n">
        <v>150</v>
      </c>
      <c r="X177" s="109" t="s">
        <v>173</v>
      </c>
      <c r="Y177" s="18" t="n">
        <v>50</v>
      </c>
      <c r="Z177" s="109" t="s">
        <v>173</v>
      </c>
    </row>
    <row r="178" customFormat="false" ht="13.8" hidden="false" customHeight="false" outlineLevel="0" collapsed="false">
      <c r="O178" s="17" t="s">
        <v>250</v>
      </c>
      <c r="P178" s="18" t="n">
        <v>188</v>
      </c>
      <c r="Q178" s="109" t="s">
        <v>173</v>
      </c>
      <c r="R178" s="109" t="s">
        <v>173</v>
      </c>
      <c r="S178" s="109" t="s">
        <v>173</v>
      </c>
      <c r="T178" s="109" t="s">
        <v>173</v>
      </c>
      <c r="U178" s="109" t="s">
        <v>173</v>
      </c>
      <c r="V178" s="109" t="s">
        <v>173</v>
      </c>
      <c r="W178" s="109" t="s">
        <v>173</v>
      </c>
      <c r="X178" s="109" t="s">
        <v>173</v>
      </c>
      <c r="Y178" s="18" t="n">
        <v>188</v>
      </c>
      <c r="Z178" s="109" t="s">
        <v>173</v>
      </c>
    </row>
    <row r="179" customFormat="false" ht="13.8" hidden="false" customHeight="false" outlineLevel="0" collapsed="false">
      <c r="O179" s="17" t="s">
        <v>295</v>
      </c>
      <c r="P179" s="18" t="n">
        <v>162</v>
      </c>
      <c r="Q179" s="109" t="s">
        <v>173</v>
      </c>
      <c r="R179" s="109" t="s">
        <v>173</v>
      </c>
      <c r="S179" s="109" t="s">
        <v>173</v>
      </c>
      <c r="T179" s="109" t="s">
        <v>173</v>
      </c>
      <c r="U179" s="109" t="s">
        <v>173</v>
      </c>
      <c r="V179" s="18" t="n">
        <v>37</v>
      </c>
      <c r="W179" s="18" t="n">
        <v>6</v>
      </c>
      <c r="X179" s="109" t="s">
        <v>173</v>
      </c>
      <c r="Y179" s="18" t="n">
        <v>119</v>
      </c>
      <c r="Z179" s="109" t="s">
        <v>173</v>
      </c>
    </row>
    <row r="180" customFormat="false" ht="13.8" hidden="false" customHeight="false" outlineLevel="0" collapsed="false">
      <c r="O180" s="17" t="s">
        <v>296</v>
      </c>
      <c r="P180" s="18" t="n">
        <v>142</v>
      </c>
      <c r="Q180" s="109" t="s">
        <v>173</v>
      </c>
      <c r="R180" s="109" t="s">
        <v>173</v>
      </c>
      <c r="S180" s="109" t="s">
        <v>173</v>
      </c>
      <c r="T180" s="109" t="s">
        <v>173</v>
      </c>
      <c r="U180" s="109" t="s">
        <v>173</v>
      </c>
      <c r="V180" s="109" t="s">
        <v>173</v>
      </c>
      <c r="W180" s="109" t="s">
        <v>173</v>
      </c>
      <c r="X180" s="109" t="s">
        <v>173</v>
      </c>
      <c r="Y180" s="18" t="n">
        <v>142</v>
      </c>
      <c r="Z180" s="109" t="s">
        <v>173</v>
      </c>
    </row>
    <row r="181" customFormat="false" ht="13.8" hidden="false" customHeight="false" outlineLevel="0" collapsed="false">
      <c r="O181" s="17" t="s">
        <v>297</v>
      </c>
      <c r="P181" s="18" t="n">
        <v>92</v>
      </c>
      <c r="Q181" s="109" t="s">
        <v>173</v>
      </c>
      <c r="R181" s="109" t="s">
        <v>173</v>
      </c>
      <c r="S181" s="109" t="s">
        <v>173</v>
      </c>
      <c r="T181" s="109" t="s">
        <v>173</v>
      </c>
      <c r="U181" s="109" t="s">
        <v>173</v>
      </c>
      <c r="V181" s="109" t="s">
        <v>173</v>
      </c>
      <c r="W181" s="109" t="s">
        <v>173</v>
      </c>
      <c r="X181" s="18" t="n">
        <v>92</v>
      </c>
      <c r="Y181" s="109" t="s">
        <v>173</v>
      </c>
      <c r="Z181" s="109" t="s">
        <v>173</v>
      </c>
    </row>
    <row r="182" customFormat="false" ht="13.8" hidden="false" customHeight="false" outlineLevel="0" collapsed="false">
      <c r="O182" s="17" t="s">
        <v>298</v>
      </c>
      <c r="P182" s="18" t="n">
        <v>70</v>
      </c>
      <c r="Q182" s="109" t="s">
        <v>173</v>
      </c>
      <c r="R182" s="109" t="s">
        <v>173</v>
      </c>
      <c r="S182" s="18" t="n">
        <v>70</v>
      </c>
      <c r="T182" s="109" t="s">
        <v>173</v>
      </c>
      <c r="U182" s="109" t="s">
        <v>173</v>
      </c>
      <c r="V182" s="109" t="s">
        <v>173</v>
      </c>
      <c r="W182" s="109" t="s">
        <v>173</v>
      </c>
      <c r="X182" s="109" t="s">
        <v>173</v>
      </c>
      <c r="Y182" s="109" t="s">
        <v>173</v>
      </c>
      <c r="Z182" s="109" t="s">
        <v>173</v>
      </c>
    </row>
    <row r="183" customFormat="false" ht="13.8" hidden="false" customHeight="false" outlineLevel="0" collapsed="false">
      <c r="O183" s="17" t="s">
        <v>299</v>
      </c>
      <c r="P183" s="18" t="n">
        <v>56</v>
      </c>
      <c r="Q183" s="109" t="s">
        <v>173</v>
      </c>
      <c r="R183" s="109" t="s">
        <v>173</v>
      </c>
      <c r="S183" s="18" t="n">
        <v>56</v>
      </c>
      <c r="T183" s="109" t="s">
        <v>173</v>
      </c>
      <c r="U183" s="109" t="s">
        <v>173</v>
      </c>
      <c r="V183" s="109" t="s">
        <v>173</v>
      </c>
      <c r="W183" s="109" t="s">
        <v>173</v>
      </c>
      <c r="X183" s="109" t="s">
        <v>173</v>
      </c>
      <c r="Y183" s="109" t="s">
        <v>173</v>
      </c>
      <c r="Z183" s="109" t="s">
        <v>173</v>
      </c>
    </row>
    <row r="184" customFormat="false" ht="13.8" hidden="false" customHeight="false" outlineLevel="0" collapsed="false">
      <c r="O184" s="17" t="s">
        <v>300</v>
      </c>
      <c r="P184" s="18" t="n">
        <v>42</v>
      </c>
      <c r="Q184" s="109" t="s">
        <v>173</v>
      </c>
      <c r="R184" s="109" t="s">
        <v>173</v>
      </c>
      <c r="S184" s="109" t="s">
        <v>173</v>
      </c>
      <c r="T184" s="109" t="s">
        <v>173</v>
      </c>
      <c r="U184" s="109" t="s">
        <v>173</v>
      </c>
      <c r="V184" s="109" t="s">
        <v>173</v>
      </c>
      <c r="W184" s="109" t="s">
        <v>173</v>
      </c>
      <c r="X184" s="18" t="n">
        <v>42</v>
      </c>
      <c r="Y184" s="109" t="s">
        <v>173</v>
      </c>
      <c r="Z184" s="109" t="s">
        <v>173</v>
      </c>
    </row>
    <row r="185" customFormat="false" ht="13.8" hidden="false" customHeight="false" outlineLevel="0" collapsed="false">
      <c r="O185" s="17" t="s">
        <v>301</v>
      </c>
      <c r="P185" s="18" t="n">
        <v>31</v>
      </c>
      <c r="Q185" s="109" t="s">
        <v>173</v>
      </c>
      <c r="R185" s="109" t="s">
        <v>173</v>
      </c>
      <c r="S185" s="109" t="s">
        <v>173</v>
      </c>
      <c r="T185" s="109" t="s">
        <v>173</v>
      </c>
      <c r="U185" s="109" t="s">
        <v>173</v>
      </c>
      <c r="V185" s="18" t="n">
        <v>30</v>
      </c>
      <c r="W185" s="18" t="n">
        <v>1</v>
      </c>
      <c r="X185" s="109" t="s">
        <v>173</v>
      </c>
      <c r="Y185" s="109" t="s">
        <v>173</v>
      </c>
      <c r="Z185" s="109" t="s">
        <v>173</v>
      </c>
    </row>
    <row r="186" customFormat="false" ht="13.8" hidden="false" customHeight="false" outlineLevel="0" collapsed="false">
      <c r="O186" s="17" t="s">
        <v>302</v>
      </c>
      <c r="P186" s="18" t="n">
        <v>16</v>
      </c>
      <c r="Q186" s="18" t="n">
        <v>16</v>
      </c>
      <c r="R186" s="109" t="s">
        <v>173</v>
      </c>
      <c r="S186" s="109" t="s">
        <v>173</v>
      </c>
      <c r="T186" s="109" t="s">
        <v>173</v>
      </c>
      <c r="U186" s="109" t="s">
        <v>173</v>
      </c>
      <c r="V186" s="109" t="s">
        <v>173</v>
      </c>
      <c r="W186" s="109" t="s">
        <v>173</v>
      </c>
      <c r="X186" s="109" t="s">
        <v>173</v>
      </c>
      <c r="Y186" s="109" t="s">
        <v>173</v>
      </c>
      <c r="Z186" s="109" t="s">
        <v>173</v>
      </c>
    </row>
    <row r="187" customFormat="false" ht="13.8" hidden="false" customHeight="false" outlineLevel="0" collapsed="false">
      <c r="O187" s="17" t="s">
        <v>303</v>
      </c>
      <c r="P187" s="18" t="n">
        <v>11</v>
      </c>
      <c r="Q187" s="109" t="s">
        <v>173</v>
      </c>
      <c r="R187" s="109" t="s">
        <v>173</v>
      </c>
      <c r="S187" s="109" t="s">
        <v>173</v>
      </c>
      <c r="T187" s="109" t="s">
        <v>173</v>
      </c>
      <c r="U187" s="109" t="s">
        <v>173</v>
      </c>
      <c r="V187" s="18" t="n">
        <v>11</v>
      </c>
      <c r="W187" s="109" t="s">
        <v>173</v>
      </c>
      <c r="X187" s="109" t="s">
        <v>173</v>
      </c>
      <c r="Y187" s="109" t="s">
        <v>173</v>
      </c>
      <c r="Z187" s="109" t="s">
        <v>173</v>
      </c>
    </row>
    <row r="188" customFormat="false" ht="13.8" hidden="false" customHeight="false" outlineLevel="0" collapsed="false">
      <c r="O188" s="17" t="s">
        <v>304</v>
      </c>
      <c r="P188" s="18" t="n">
        <v>5</v>
      </c>
      <c r="Q188" s="109" t="s">
        <v>173</v>
      </c>
      <c r="R188" s="109" t="s">
        <v>173</v>
      </c>
      <c r="S188" s="109" t="s">
        <v>173</v>
      </c>
      <c r="T188" s="109" t="s">
        <v>173</v>
      </c>
      <c r="U188" s="109" t="s">
        <v>173</v>
      </c>
      <c r="V188" s="109" t="s">
        <v>173</v>
      </c>
      <c r="W188" s="18" t="n">
        <v>5</v>
      </c>
      <c r="X188" s="109" t="s">
        <v>173</v>
      </c>
      <c r="Y188" s="109" t="s">
        <v>173</v>
      </c>
      <c r="Z188" s="109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7"/>
  <sheetViews>
    <sheetView showFormulas="false" showGridLines="true" showRowColHeaders="true" showZeros="true" rightToLeft="false" tabSelected="false" showOutlineSymbols="true" defaultGridColor="true" view="normal" topLeftCell="M170" colorId="64" zoomScale="75" zoomScaleNormal="75" zoomScalePageLayoutView="100" workbookViewId="0">
      <selection pane="topLeft" activeCell="Z187" activeCellId="0" sqref="Z187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8" t="s">
        <v>170</v>
      </c>
      <c r="D1" s="108" t="n">
        <v>0</v>
      </c>
      <c r="E1" s="108" t="n">
        <v>1</v>
      </c>
      <c r="F1" s="108" t="n">
        <v>2</v>
      </c>
      <c r="G1" s="108" t="n">
        <v>3</v>
      </c>
      <c r="H1" s="108" t="n">
        <v>4</v>
      </c>
      <c r="I1" s="108" t="n">
        <v>5</v>
      </c>
      <c r="J1" s="108" t="n">
        <v>6</v>
      </c>
      <c r="K1" s="108" t="n">
        <v>7</v>
      </c>
      <c r="L1" s="108" t="n">
        <v>8</v>
      </c>
      <c r="M1" s="108" t="n">
        <v>9</v>
      </c>
      <c r="N1" s="0" t="s">
        <v>171</v>
      </c>
      <c r="P1" s="108" t="s">
        <v>170</v>
      </c>
      <c r="Q1" s="108" t="n">
        <v>0</v>
      </c>
      <c r="R1" s="108" t="n">
        <v>1</v>
      </c>
      <c r="S1" s="108" t="n">
        <v>2</v>
      </c>
      <c r="T1" s="108" t="n">
        <v>3</v>
      </c>
      <c r="U1" s="108" t="n">
        <v>4</v>
      </c>
      <c r="V1" s="108" t="n">
        <v>5</v>
      </c>
      <c r="W1" s="108" t="n">
        <v>6</v>
      </c>
      <c r="X1" s="108" t="n">
        <v>7</v>
      </c>
      <c r="Y1" s="108" t="n">
        <v>8</v>
      </c>
      <c r="Z1" s="108" t="n">
        <v>9</v>
      </c>
    </row>
    <row r="2" customFormat="false" ht="13.8" hidden="false" customHeight="false" outlineLevel="0" collapsed="false">
      <c r="C2" s="108" t="s">
        <v>172</v>
      </c>
      <c r="D2" s="108" t="s">
        <v>172</v>
      </c>
      <c r="E2" s="108" t="s">
        <v>172</v>
      </c>
      <c r="F2" s="108" t="s">
        <v>172</v>
      </c>
      <c r="G2" s="108" t="s">
        <v>172</v>
      </c>
      <c r="H2" s="108" t="s">
        <v>172</v>
      </c>
      <c r="I2" s="108" t="s">
        <v>172</v>
      </c>
      <c r="J2" s="108" t="s">
        <v>172</v>
      </c>
      <c r="K2" s="108" t="s">
        <v>172</v>
      </c>
      <c r="L2" s="108" t="s">
        <v>172</v>
      </c>
      <c r="M2" s="108" t="s">
        <v>172</v>
      </c>
      <c r="P2" s="108" t="s">
        <v>172</v>
      </c>
      <c r="Q2" s="108" t="s">
        <v>172</v>
      </c>
      <c r="R2" s="108" t="s">
        <v>172</v>
      </c>
      <c r="S2" s="108" t="s">
        <v>172</v>
      </c>
      <c r="T2" s="108" t="s">
        <v>172</v>
      </c>
      <c r="U2" s="108" t="s">
        <v>172</v>
      </c>
      <c r="V2" s="108" t="s">
        <v>172</v>
      </c>
      <c r="W2" s="108" t="s">
        <v>172</v>
      </c>
      <c r="X2" s="108" t="s">
        <v>172</v>
      </c>
      <c r="Y2" s="108" t="s">
        <v>172</v>
      </c>
      <c r="Z2" s="108" t="s">
        <v>172</v>
      </c>
    </row>
    <row r="3" customFormat="false" ht="13.8" hidden="false" customHeight="false" outlineLevel="0" collapsed="false">
      <c r="B3" s="17" t="s">
        <v>170</v>
      </c>
      <c r="C3" s="18" t="n">
        <v>6636824059</v>
      </c>
      <c r="D3" s="18" t="n">
        <v>415870686</v>
      </c>
      <c r="E3" s="18" t="n">
        <v>221742270</v>
      </c>
      <c r="F3" s="18" t="n">
        <v>324968701</v>
      </c>
      <c r="G3" s="18" t="n">
        <v>93652355</v>
      </c>
      <c r="H3" s="18" t="n">
        <v>10114296</v>
      </c>
      <c r="I3" s="18" t="n">
        <v>1586351654</v>
      </c>
      <c r="J3" s="18" t="n">
        <v>973494771</v>
      </c>
      <c r="K3" s="18" t="n">
        <v>2194413287</v>
      </c>
      <c r="L3" s="18" t="n">
        <v>811845787</v>
      </c>
      <c r="M3" s="18" t="n">
        <v>4370251</v>
      </c>
      <c r="O3" s="17" t="s">
        <v>170</v>
      </c>
      <c r="P3" s="18" t="n">
        <v>8715109404</v>
      </c>
      <c r="Q3" s="18" t="n">
        <v>758888089</v>
      </c>
      <c r="R3" s="18" t="n">
        <v>78925268</v>
      </c>
      <c r="S3" s="18" t="n">
        <v>252015607</v>
      </c>
      <c r="T3" s="18" t="n">
        <v>685813544</v>
      </c>
      <c r="U3" s="18" t="n">
        <v>57459986</v>
      </c>
      <c r="V3" s="18" t="n">
        <v>1242035482</v>
      </c>
      <c r="W3" s="18" t="n">
        <v>3121898675</v>
      </c>
      <c r="X3" s="18" t="n">
        <v>1917774585</v>
      </c>
      <c r="Y3" s="18" t="n">
        <v>593160865</v>
      </c>
      <c r="Z3" s="18" t="n">
        <v>7137303</v>
      </c>
    </row>
    <row r="4" customFormat="false" ht="13.8" hidden="false" customHeight="false" outlineLevel="0" collapsed="false">
      <c r="A4" s="0" t="n">
        <f aca="false">C4/C3*100</f>
        <v>47.1436459243947</v>
      </c>
      <c r="B4" s="17" t="s">
        <v>9</v>
      </c>
      <c r="C4" s="18" t="n">
        <v>3128840835</v>
      </c>
      <c r="D4" s="18" t="n">
        <v>20308076</v>
      </c>
      <c r="E4" s="18" t="n">
        <v>13956558</v>
      </c>
      <c r="F4" s="18" t="n">
        <v>12714386</v>
      </c>
      <c r="G4" s="18" t="n">
        <v>635799</v>
      </c>
      <c r="H4" s="18" t="n">
        <v>43</v>
      </c>
      <c r="I4" s="18" t="n">
        <v>1287645547</v>
      </c>
      <c r="J4" s="18" t="n">
        <v>73457281</v>
      </c>
      <c r="K4" s="18" t="n">
        <v>1375486274</v>
      </c>
      <c r="L4" s="18" t="n">
        <v>344591188</v>
      </c>
      <c r="M4" s="18" t="n">
        <v>45684</v>
      </c>
      <c r="N4" s="0" t="n">
        <f aca="false">P4/P3*100</f>
        <v>15.5866100358595</v>
      </c>
      <c r="O4" s="17" t="s">
        <v>26</v>
      </c>
      <c r="P4" s="18" t="n">
        <v>1358390117</v>
      </c>
      <c r="Q4" s="18" t="n">
        <v>7247147</v>
      </c>
      <c r="R4" s="18" t="n">
        <v>2053100</v>
      </c>
      <c r="S4" s="18" t="n">
        <v>170945</v>
      </c>
      <c r="T4" s="18" t="n">
        <v>84442</v>
      </c>
      <c r="U4" s="18" t="n">
        <v>9259</v>
      </c>
      <c r="V4" s="18" t="n">
        <v>271966143</v>
      </c>
      <c r="W4" s="18" t="n">
        <v>1043378681</v>
      </c>
      <c r="X4" s="18" t="n">
        <v>24135177</v>
      </c>
      <c r="Y4" s="18" t="n">
        <v>9336876</v>
      </c>
      <c r="Z4" s="18" t="n">
        <v>8348</v>
      </c>
    </row>
    <row r="5" customFormat="false" ht="13.8" hidden="false" customHeight="false" outlineLevel="0" collapsed="false">
      <c r="A5" s="0" t="n">
        <f aca="false">C5/C3*100</f>
        <v>4.69566320019272</v>
      </c>
      <c r="B5" s="17" t="s">
        <v>18</v>
      </c>
      <c r="C5" s="18" t="n">
        <v>311642905</v>
      </c>
      <c r="D5" s="18" t="n">
        <v>17268446</v>
      </c>
      <c r="E5" s="18" t="n">
        <v>13948016</v>
      </c>
      <c r="F5" s="18" t="n">
        <v>149401180</v>
      </c>
      <c r="G5" s="18" t="n">
        <v>12408331</v>
      </c>
      <c r="H5" s="18" t="n">
        <v>9220</v>
      </c>
      <c r="I5" s="18" t="n">
        <v>29379197</v>
      </c>
      <c r="J5" s="18" t="n">
        <v>49455668</v>
      </c>
      <c r="K5" s="18" t="n">
        <v>17275372</v>
      </c>
      <c r="L5" s="18" t="n">
        <v>22456620</v>
      </c>
      <c r="M5" s="18" t="n">
        <v>40856</v>
      </c>
      <c r="N5" s="0" t="n">
        <f aca="false">P5/P3*100</f>
        <v>10.6558631561615</v>
      </c>
      <c r="O5" s="17" t="s">
        <v>9</v>
      </c>
      <c r="P5" s="18" t="n">
        <v>928670132</v>
      </c>
      <c r="Q5" s="18" t="n">
        <v>57347953</v>
      </c>
      <c r="R5" s="18" t="n">
        <v>2857953</v>
      </c>
      <c r="S5" s="18" t="n">
        <v>9944349</v>
      </c>
      <c r="T5" s="18" t="n">
        <v>4194386</v>
      </c>
      <c r="U5" s="18" t="n">
        <v>329017</v>
      </c>
      <c r="V5" s="18" t="n">
        <v>185702754</v>
      </c>
      <c r="W5" s="18" t="n">
        <v>197359422</v>
      </c>
      <c r="X5" s="18" t="n">
        <v>404988866</v>
      </c>
      <c r="Y5" s="18" t="n">
        <v>65843003</v>
      </c>
      <c r="Z5" s="18" t="n">
        <v>102430</v>
      </c>
    </row>
    <row r="6" customFormat="false" ht="13.8" hidden="false" customHeight="false" outlineLevel="0" collapsed="false">
      <c r="A6" s="0" t="n">
        <f aca="false">C6/C3*100</f>
        <v>4.03266405167183</v>
      </c>
      <c r="B6" s="17" t="s">
        <v>7</v>
      </c>
      <c r="C6" s="18" t="n">
        <v>267640818</v>
      </c>
      <c r="D6" s="18" t="n">
        <v>51295038</v>
      </c>
      <c r="E6" s="18" t="n">
        <v>15625043</v>
      </c>
      <c r="F6" s="18" t="n">
        <v>4126183</v>
      </c>
      <c r="G6" s="18" t="n">
        <v>34048162</v>
      </c>
      <c r="H6" s="18" t="n">
        <v>6527334</v>
      </c>
      <c r="I6" s="18" t="n">
        <v>50009037</v>
      </c>
      <c r="J6" s="18" t="n">
        <v>72976852</v>
      </c>
      <c r="K6" s="18" t="n">
        <v>18422220</v>
      </c>
      <c r="L6" s="18" t="n">
        <v>14348373</v>
      </c>
      <c r="M6" s="18" t="n">
        <v>262575</v>
      </c>
      <c r="N6" s="0" t="n">
        <f aca="false">P6/P3*100</f>
        <v>7.3287822147918</v>
      </c>
      <c r="O6" s="17" t="s">
        <v>8</v>
      </c>
      <c r="P6" s="18" t="n">
        <v>638711388</v>
      </c>
      <c r="Q6" s="18" t="n">
        <v>158744252</v>
      </c>
      <c r="R6" s="18" t="n">
        <v>33313485</v>
      </c>
      <c r="S6" s="18" t="n">
        <v>38847618</v>
      </c>
      <c r="T6" s="18" t="n">
        <v>104146188</v>
      </c>
      <c r="U6" s="18" t="n">
        <v>21974572</v>
      </c>
      <c r="V6" s="18" t="n">
        <v>54776179</v>
      </c>
      <c r="W6" s="18" t="n">
        <v>101180974</v>
      </c>
      <c r="X6" s="18" t="n">
        <v>89639517</v>
      </c>
      <c r="Y6" s="18" t="n">
        <v>35901710</v>
      </c>
      <c r="Z6" s="18" t="n">
        <v>186893</v>
      </c>
    </row>
    <row r="7" customFormat="false" ht="13.8" hidden="false" customHeight="false" outlineLevel="0" collapsed="false">
      <c r="A7" s="0" t="n">
        <f aca="false">C7/C3*100</f>
        <v>3.85439351301026</v>
      </c>
      <c r="B7" s="17" t="s">
        <v>8</v>
      </c>
      <c r="C7" s="18" t="n">
        <v>255809316</v>
      </c>
      <c r="D7" s="18" t="n">
        <v>55355990</v>
      </c>
      <c r="E7" s="18" t="n">
        <v>16390435</v>
      </c>
      <c r="F7" s="18" t="n">
        <v>6796737</v>
      </c>
      <c r="G7" s="18" t="n">
        <v>12502917</v>
      </c>
      <c r="H7" s="18" t="n">
        <v>296139</v>
      </c>
      <c r="I7" s="18" t="n">
        <v>44959177</v>
      </c>
      <c r="J7" s="18" t="n">
        <v>93409204</v>
      </c>
      <c r="K7" s="18" t="n">
        <v>11770891</v>
      </c>
      <c r="L7" s="18" t="n">
        <v>14298221</v>
      </c>
      <c r="M7" s="18" t="n">
        <v>29605</v>
      </c>
      <c r="N7" s="0" t="n">
        <f aca="false">P7/P3*100</f>
        <v>6.88056543185536</v>
      </c>
      <c r="O7" s="17" t="s">
        <v>76</v>
      </c>
      <c r="P7" s="18" t="n">
        <v>599648805</v>
      </c>
      <c r="Q7" s="18" t="n">
        <v>2759115</v>
      </c>
      <c r="R7" s="18" t="n">
        <v>8983</v>
      </c>
      <c r="S7" s="18" t="n">
        <v>3894236</v>
      </c>
      <c r="T7" s="18" t="n">
        <v>36151</v>
      </c>
      <c r="U7" s="18" t="n">
        <v>160091</v>
      </c>
      <c r="V7" s="18" t="n">
        <v>40743735</v>
      </c>
      <c r="W7" s="18" t="n">
        <v>117499407</v>
      </c>
      <c r="X7" s="18" t="n">
        <v>346685756</v>
      </c>
      <c r="Y7" s="18" t="n">
        <v>85550763</v>
      </c>
      <c r="Z7" s="18" t="n">
        <v>2310568</v>
      </c>
    </row>
    <row r="8" customFormat="false" ht="13.8" hidden="false" customHeight="false" outlineLevel="0" collapsed="false">
      <c r="A8" s="0" t="n">
        <f aca="false">C8/C3*100</f>
        <v>3.03626582848367</v>
      </c>
      <c r="B8" s="17" t="s">
        <v>15</v>
      </c>
      <c r="C8" s="18" t="n">
        <v>201511621</v>
      </c>
      <c r="D8" s="18" t="n">
        <v>11843104</v>
      </c>
      <c r="E8" s="18" t="n">
        <v>47223676</v>
      </c>
      <c r="F8" s="18" t="n">
        <v>12369410</v>
      </c>
      <c r="G8" s="18" t="n">
        <v>21032545</v>
      </c>
      <c r="H8" s="109" t="s">
        <v>173</v>
      </c>
      <c r="I8" s="18" t="n">
        <v>5533177</v>
      </c>
      <c r="J8" s="18" t="n">
        <v>63063498</v>
      </c>
      <c r="K8" s="18" t="n">
        <v>4891974</v>
      </c>
      <c r="L8" s="18" t="n">
        <v>35548029</v>
      </c>
      <c r="M8" s="18" t="n">
        <v>6208</v>
      </c>
      <c r="N8" s="0" t="n">
        <f aca="false">P8/P3*100</f>
        <v>5.93275089309481</v>
      </c>
      <c r="O8" s="17" t="s">
        <v>15</v>
      </c>
      <c r="P8" s="18" t="n">
        <v>517045731</v>
      </c>
      <c r="Q8" s="18" t="n">
        <v>36193623</v>
      </c>
      <c r="R8" s="18" t="n">
        <v>1702838</v>
      </c>
      <c r="S8" s="18" t="n">
        <v>3860024</v>
      </c>
      <c r="T8" s="18" t="n">
        <v>282070398</v>
      </c>
      <c r="U8" s="18" t="n">
        <v>1760518</v>
      </c>
      <c r="V8" s="18" t="n">
        <v>26827344</v>
      </c>
      <c r="W8" s="18" t="n">
        <v>131092081</v>
      </c>
      <c r="X8" s="18" t="n">
        <v>11344719</v>
      </c>
      <c r="Y8" s="18" t="n">
        <v>22131188</v>
      </c>
      <c r="Z8" s="18" t="n">
        <v>62998</v>
      </c>
    </row>
    <row r="9" customFormat="false" ht="13.8" hidden="false" customHeight="false" outlineLevel="0" collapsed="false">
      <c r="A9" s="0" t="n">
        <f aca="false">C9/C3*100</f>
        <v>2.97145778231937</v>
      </c>
      <c r="B9" s="17" t="s">
        <v>28</v>
      </c>
      <c r="C9" s="18" t="n">
        <v>197210425</v>
      </c>
      <c r="D9" s="18" t="n">
        <v>4462560</v>
      </c>
      <c r="E9" s="18" t="n">
        <v>1154861</v>
      </c>
      <c r="F9" s="18" t="n">
        <v>221558</v>
      </c>
      <c r="G9" s="18" t="n">
        <v>6544600</v>
      </c>
      <c r="H9" s="109" t="s">
        <v>173</v>
      </c>
      <c r="I9" s="18" t="n">
        <v>291849</v>
      </c>
      <c r="J9" s="18" t="n">
        <v>8527234</v>
      </c>
      <c r="K9" s="18" t="n">
        <v>143577901</v>
      </c>
      <c r="L9" s="18" t="n">
        <v>32429862</v>
      </c>
      <c r="M9" s="109" t="s">
        <v>173</v>
      </c>
      <c r="N9" s="0" t="n">
        <f aca="false">P9/P3*100</f>
        <v>5.10645869569625</v>
      </c>
      <c r="O9" s="17" t="s">
        <v>19</v>
      </c>
      <c r="P9" s="18" t="n">
        <v>445033462</v>
      </c>
      <c r="Q9" s="18" t="n">
        <v>29124071</v>
      </c>
      <c r="R9" s="18" t="n">
        <v>356617</v>
      </c>
      <c r="S9" s="18" t="n">
        <v>7875277</v>
      </c>
      <c r="T9" s="18" t="n">
        <v>10290171</v>
      </c>
      <c r="U9" s="18" t="n">
        <v>119850</v>
      </c>
      <c r="V9" s="18" t="n">
        <v>48652348</v>
      </c>
      <c r="W9" s="18" t="n">
        <v>169603965</v>
      </c>
      <c r="X9" s="18" t="n">
        <v>97346214</v>
      </c>
      <c r="Y9" s="18" t="n">
        <v>81454514</v>
      </c>
      <c r="Z9" s="18" t="n">
        <v>210435</v>
      </c>
    </row>
    <row r="10" customFormat="false" ht="13.8" hidden="false" customHeight="false" outlineLevel="0" collapsed="false">
      <c r="A10" s="0" t="n">
        <f aca="false">C10/C3*100</f>
        <v>2.72136932355585</v>
      </c>
      <c r="B10" s="17" t="s">
        <v>38</v>
      </c>
      <c r="C10" s="18" t="n">
        <v>180612494</v>
      </c>
      <c r="D10" s="18" t="n">
        <v>1206283</v>
      </c>
      <c r="E10" s="18" t="n">
        <v>16184898</v>
      </c>
      <c r="F10" s="18" t="n">
        <v>152707</v>
      </c>
      <c r="G10" s="18" t="n">
        <v>2568</v>
      </c>
      <c r="H10" s="109" t="s">
        <v>173</v>
      </c>
      <c r="I10" s="18" t="n">
        <v>75905</v>
      </c>
      <c r="J10" s="18" t="n">
        <v>11719768</v>
      </c>
      <c r="K10" s="18" t="n">
        <v>138156844</v>
      </c>
      <c r="L10" s="18" t="n">
        <v>13007210</v>
      </c>
      <c r="M10" s="18" t="n">
        <v>106312</v>
      </c>
      <c r="N10" s="0" t="n">
        <f aca="false">P10/P3*100</f>
        <v>4.45592566883627</v>
      </c>
      <c r="O10" s="17" t="s">
        <v>14</v>
      </c>
      <c r="P10" s="18" t="n">
        <v>388338797</v>
      </c>
      <c r="Q10" s="18" t="n">
        <v>36097418</v>
      </c>
      <c r="R10" s="18" t="n">
        <v>1984903</v>
      </c>
      <c r="S10" s="18" t="n">
        <v>3389125</v>
      </c>
      <c r="T10" s="18" t="n">
        <v>6243118</v>
      </c>
      <c r="U10" s="18" t="n">
        <v>1749189</v>
      </c>
      <c r="V10" s="18" t="n">
        <v>59885881</v>
      </c>
      <c r="W10" s="18" t="n">
        <v>131798519</v>
      </c>
      <c r="X10" s="18" t="n">
        <v>116376136</v>
      </c>
      <c r="Y10" s="18" t="n">
        <v>30407765</v>
      </c>
      <c r="Z10" s="18" t="n">
        <v>406746</v>
      </c>
    </row>
    <row r="11" customFormat="false" ht="13.8" hidden="false" customHeight="false" outlineLevel="0" collapsed="false">
      <c r="A11" s="0" t="n">
        <f aca="false">C11/C3*100</f>
        <v>2.47304842709256</v>
      </c>
      <c r="B11" s="17" t="s">
        <v>14</v>
      </c>
      <c r="C11" s="18" t="n">
        <v>164131873</v>
      </c>
      <c r="D11" s="18" t="n">
        <v>24235316</v>
      </c>
      <c r="E11" s="18" t="n">
        <v>831314</v>
      </c>
      <c r="F11" s="18" t="n">
        <v>1733518</v>
      </c>
      <c r="G11" s="18" t="n">
        <v>1504</v>
      </c>
      <c r="H11" s="109" t="s">
        <v>173</v>
      </c>
      <c r="I11" s="18" t="n">
        <v>1638065</v>
      </c>
      <c r="J11" s="18" t="n">
        <v>66179424</v>
      </c>
      <c r="K11" s="18" t="n">
        <v>39211558</v>
      </c>
      <c r="L11" s="18" t="n">
        <v>30278212</v>
      </c>
      <c r="M11" s="18" t="n">
        <v>22961</v>
      </c>
      <c r="N11" s="0" t="n">
        <f aca="false">P11/P3*100</f>
        <v>4.06438414688661</v>
      </c>
      <c r="O11" s="17" t="s">
        <v>18</v>
      </c>
      <c r="P11" s="18" t="n">
        <v>354215525</v>
      </c>
      <c r="Q11" s="18" t="n">
        <v>19469762</v>
      </c>
      <c r="R11" s="18" t="n">
        <v>6671662</v>
      </c>
      <c r="S11" s="18" t="n">
        <v>29037264</v>
      </c>
      <c r="T11" s="18" t="n">
        <v>99807149</v>
      </c>
      <c r="U11" s="18" t="n">
        <v>17612652</v>
      </c>
      <c r="V11" s="18" t="n">
        <v>27333074</v>
      </c>
      <c r="W11" s="18" t="n">
        <v>103841876</v>
      </c>
      <c r="X11" s="18" t="n">
        <v>21474880</v>
      </c>
      <c r="Y11" s="18" t="n">
        <v>28967205</v>
      </c>
      <c r="Z11" s="109" t="s">
        <v>173</v>
      </c>
    </row>
    <row r="12" customFormat="false" ht="13.8" hidden="false" customHeight="false" outlineLevel="0" collapsed="false">
      <c r="A12" s="0" t="n">
        <f aca="false">C12/C3*100</f>
        <v>2.46631752695073</v>
      </c>
      <c r="B12" s="17" t="s">
        <v>76</v>
      </c>
      <c r="C12" s="18" t="n">
        <v>163685155</v>
      </c>
      <c r="D12" s="18" t="n">
        <v>98782</v>
      </c>
      <c r="E12" s="18" t="n">
        <v>1739576</v>
      </c>
      <c r="F12" s="18" t="n">
        <v>36029733</v>
      </c>
      <c r="G12" s="18" t="n">
        <v>2103</v>
      </c>
      <c r="H12" s="109" t="s">
        <v>173</v>
      </c>
      <c r="I12" s="18" t="n">
        <v>98599</v>
      </c>
      <c r="J12" s="18" t="n">
        <v>121204702</v>
      </c>
      <c r="K12" s="18" t="n">
        <v>4180348</v>
      </c>
      <c r="L12" s="18" t="n">
        <v>319412</v>
      </c>
      <c r="M12" s="18" t="n">
        <v>11901</v>
      </c>
      <c r="N12" s="0" t="n">
        <f aca="false">P12/P3*100</f>
        <v>2.79676596931909</v>
      </c>
      <c r="O12" s="17" t="s">
        <v>13</v>
      </c>
      <c r="P12" s="18" t="n">
        <v>243741214</v>
      </c>
      <c r="Q12" s="18" t="n">
        <v>48039973</v>
      </c>
      <c r="R12" s="18" t="n">
        <v>4013340</v>
      </c>
      <c r="S12" s="18" t="n">
        <v>1112373</v>
      </c>
      <c r="T12" s="18" t="n">
        <v>1154339</v>
      </c>
      <c r="U12" s="18" t="n">
        <v>69452</v>
      </c>
      <c r="V12" s="18" t="n">
        <v>23898032</v>
      </c>
      <c r="W12" s="18" t="n">
        <v>116689933</v>
      </c>
      <c r="X12" s="18" t="n">
        <v>36212659</v>
      </c>
      <c r="Y12" s="18" t="n">
        <v>12551111</v>
      </c>
      <c r="Z12" s="109" t="s">
        <v>173</v>
      </c>
    </row>
    <row r="13" customFormat="false" ht="13.8" hidden="false" customHeight="false" outlineLevel="0" collapsed="false">
      <c r="A13" s="0" t="n">
        <f aca="false">C13/C3*100</f>
        <v>2.45754278778599</v>
      </c>
      <c r="B13" s="17" t="s">
        <v>26</v>
      </c>
      <c r="C13" s="18" t="n">
        <v>163102791</v>
      </c>
      <c r="D13" s="18" t="n">
        <v>7911248</v>
      </c>
      <c r="E13" s="18" t="n">
        <v>293425</v>
      </c>
      <c r="F13" s="18" t="n">
        <v>42416208</v>
      </c>
      <c r="G13" s="18" t="n">
        <v>954806</v>
      </c>
      <c r="H13" s="109" t="s">
        <v>173</v>
      </c>
      <c r="I13" s="18" t="n">
        <v>41659811</v>
      </c>
      <c r="J13" s="18" t="n">
        <v>6021747</v>
      </c>
      <c r="K13" s="18" t="n">
        <v>18408222</v>
      </c>
      <c r="L13" s="18" t="n">
        <v>45434359</v>
      </c>
      <c r="M13" s="18" t="n">
        <v>2966</v>
      </c>
      <c r="N13" s="0" t="n">
        <f aca="false">P13/P3*100</f>
        <v>2.7120583579997</v>
      </c>
      <c r="O13" s="17" t="s">
        <v>25</v>
      </c>
      <c r="P13" s="18" t="n">
        <v>236358853</v>
      </c>
      <c r="Q13" s="18" t="n">
        <v>12591854</v>
      </c>
      <c r="R13" s="18" t="n">
        <v>800996</v>
      </c>
      <c r="S13" s="18" t="n">
        <v>1166856</v>
      </c>
      <c r="T13" s="18" t="n">
        <v>18403324</v>
      </c>
      <c r="U13" s="18" t="n">
        <v>7401</v>
      </c>
      <c r="V13" s="18" t="n">
        <v>52068919</v>
      </c>
      <c r="W13" s="18" t="n">
        <v>87417280</v>
      </c>
      <c r="X13" s="18" t="n">
        <v>48901995</v>
      </c>
      <c r="Y13" s="18" t="n">
        <v>14443949</v>
      </c>
      <c r="Z13" s="18" t="n">
        <v>556280</v>
      </c>
    </row>
    <row r="14" customFormat="false" ht="13.8" hidden="false" customHeight="false" outlineLevel="0" collapsed="false">
      <c r="A14" s="0" t="n">
        <f aca="false">C14/C3*100</f>
        <v>1.91018741604402</v>
      </c>
      <c r="B14" s="17" t="s">
        <v>32</v>
      </c>
      <c r="C14" s="18" t="n">
        <v>126775778</v>
      </c>
      <c r="D14" s="18" t="n">
        <v>1749743</v>
      </c>
      <c r="E14" s="18" t="n">
        <v>2186052</v>
      </c>
      <c r="F14" s="18" t="n">
        <v>8912859</v>
      </c>
      <c r="G14" s="109" t="s">
        <v>173</v>
      </c>
      <c r="H14" s="109" t="s">
        <v>173</v>
      </c>
      <c r="I14" s="18" t="n">
        <v>1697935</v>
      </c>
      <c r="J14" s="18" t="n">
        <v>53061346</v>
      </c>
      <c r="K14" s="18" t="n">
        <v>10503121</v>
      </c>
      <c r="L14" s="18" t="n">
        <v>48637538</v>
      </c>
      <c r="M14" s="18" t="n">
        <v>27185</v>
      </c>
      <c r="N14" s="0" t="n">
        <f aca="false">P14/P3*100</f>
        <v>2.44165561366715</v>
      </c>
      <c r="O14" s="17" t="s">
        <v>17</v>
      </c>
      <c r="P14" s="18" t="n">
        <v>212792958</v>
      </c>
      <c r="Q14" s="18" t="n">
        <v>5029137</v>
      </c>
      <c r="R14" s="18" t="n">
        <v>4165958</v>
      </c>
      <c r="S14" s="18" t="n">
        <v>262915</v>
      </c>
      <c r="T14" s="18" t="n">
        <v>7309091</v>
      </c>
      <c r="U14" s="18" t="n">
        <v>36</v>
      </c>
      <c r="V14" s="18" t="n">
        <v>15623125</v>
      </c>
      <c r="W14" s="18" t="n">
        <v>112966637</v>
      </c>
      <c r="X14" s="18" t="n">
        <v>55030592</v>
      </c>
      <c r="Y14" s="18" t="n">
        <v>11991267</v>
      </c>
      <c r="Z14" s="18" t="n">
        <v>414201</v>
      </c>
    </row>
    <row r="15" customFormat="false" ht="13.8" hidden="false" customHeight="false" outlineLevel="0" collapsed="false">
      <c r="A15" s="0" t="n">
        <f aca="false">C15/C3*100</f>
        <v>1.82044675172848</v>
      </c>
      <c r="B15" s="17" t="s">
        <v>17</v>
      </c>
      <c r="C15" s="18" t="n">
        <v>120819848</v>
      </c>
      <c r="D15" s="18" t="n">
        <v>20645926</v>
      </c>
      <c r="E15" s="18" t="n">
        <v>143287</v>
      </c>
      <c r="F15" s="18" t="n">
        <v>3631610</v>
      </c>
      <c r="G15" s="18" t="n">
        <v>447761</v>
      </c>
      <c r="H15" s="109" t="s">
        <v>173</v>
      </c>
      <c r="I15" s="18" t="n">
        <v>2370465</v>
      </c>
      <c r="J15" s="18" t="n">
        <v>35493163</v>
      </c>
      <c r="K15" s="18" t="n">
        <v>33313419</v>
      </c>
      <c r="L15" s="18" t="n">
        <v>24773592</v>
      </c>
      <c r="M15" s="18" t="n">
        <v>626</v>
      </c>
      <c r="N15" s="0" t="n">
        <f aca="false">P15/P3*100</f>
        <v>2.36315133239147</v>
      </c>
      <c r="O15" s="17" t="s">
        <v>28</v>
      </c>
      <c r="P15" s="18" t="n">
        <v>205951224</v>
      </c>
      <c r="Q15" s="18" t="n">
        <v>17825930</v>
      </c>
      <c r="R15" s="18" t="n">
        <v>898769</v>
      </c>
      <c r="S15" s="18" t="n">
        <v>674826</v>
      </c>
      <c r="T15" s="18" t="n">
        <v>3150130</v>
      </c>
      <c r="U15" s="18" t="n">
        <v>175376</v>
      </c>
      <c r="V15" s="18" t="n">
        <v>16670837</v>
      </c>
      <c r="W15" s="18" t="n">
        <v>120441009</v>
      </c>
      <c r="X15" s="18" t="n">
        <v>40332904</v>
      </c>
      <c r="Y15" s="18" t="n">
        <v>5776144</v>
      </c>
      <c r="Z15" s="18" t="n">
        <v>5300</v>
      </c>
    </row>
    <row r="16" customFormat="false" ht="13.8" hidden="false" customHeight="false" outlineLevel="0" collapsed="false">
      <c r="A16" s="0" t="n">
        <f aca="false">C16/C3*100</f>
        <v>1.53592117395017</v>
      </c>
      <c r="B16" s="17" t="s">
        <v>22</v>
      </c>
      <c r="C16" s="18" t="n">
        <v>101936386</v>
      </c>
      <c r="D16" s="18" t="n">
        <v>1615921</v>
      </c>
      <c r="E16" s="18" t="n">
        <v>132977</v>
      </c>
      <c r="F16" s="18" t="n">
        <v>133680</v>
      </c>
      <c r="G16" s="18" t="n">
        <v>72051</v>
      </c>
      <c r="H16" s="109" t="s">
        <v>173</v>
      </c>
      <c r="I16" s="18" t="n">
        <v>151744</v>
      </c>
      <c r="J16" s="18" t="n">
        <v>2798281</v>
      </c>
      <c r="K16" s="18" t="n">
        <v>94892203</v>
      </c>
      <c r="L16" s="18" t="n">
        <v>2060823</v>
      </c>
      <c r="M16" s="18" t="n">
        <v>78706</v>
      </c>
      <c r="N16" s="0" t="n">
        <f aca="false">P16/P3*100</f>
        <v>1.81894815832423</v>
      </c>
      <c r="O16" s="17" t="s">
        <v>24</v>
      </c>
      <c r="P16" s="18" t="n">
        <v>158523322</v>
      </c>
      <c r="Q16" s="18" t="n">
        <v>22462631</v>
      </c>
      <c r="R16" s="18" t="n">
        <v>174086</v>
      </c>
      <c r="S16" s="18" t="n">
        <v>521758</v>
      </c>
      <c r="T16" s="18" t="n">
        <v>3626819</v>
      </c>
      <c r="U16" s="18" t="n">
        <v>182339</v>
      </c>
      <c r="V16" s="18" t="n">
        <v>50928526</v>
      </c>
      <c r="W16" s="18" t="n">
        <v>29162763</v>
      </c>
      <c r="X16" s="18" t="n">
        <v>34825738</v>
      </c>
      <c r="Y16" s="18" t="n">
        <v>16628247</v>
      </c>
      <c r="Z16" s="18" t="n">
        <v>10415</v>
      </c>
    </row>
    <row r="17" customFormat="false" ht="13.8" hidden="false" customHeight="false" outlineLevel="0" collapsed="false">
      <c r="A17" s="0" t="n">
        <f aca="false">C17/C3*100</f>
        <v>1.52331598820827</v>
      </c>
      <c r="B17" s="17" t="s">
        <v>62</v>
      </c>
      <c r="C17" s="18" t="n">
        <v>101099802</v>
      </c>
      <c r="D17" s="18" t="n">
        <v>763591</v>
      </c>
      <c r="E17" s="18" t="n">
        <v>877673</v>
      </c>
      <c r="F17" s="18" t="n">
        <v>181349</v>
      </c>
      <c r="G17" s="109" t="s">
        <v>173</v>
      </c>
      <c r="H17" s="109" t="s">
        <v>173</v>
      </c>
      <c r="I17" s="18" t="n">
        <v>98510</v>
      </c>
      <c r="J17" s="18" t="n">
        <v>6811686</v>
      </c>
      <c r="K17" s="18" t="n">
        <v>45305406</v>
      </c>
      <c r="L17" s="18" t="n">
        <v>46417021</v>
      </c>
      <c r="M17" s="18" t="n">
        <v>644565</v>
      </c>
      <c r="N17" s="0" t="n">
        <f aca="false">P17/P3*100</f>
        <v>1.69095256489106</v>
      </c>
      <c r="O17" s="17" t="s">
        <v>11</v>
      </c>
      <c r="P17" s="18" t="n">
        <v>147368366</v>
      </c>
      <c r="Q17" s="18" t="n">
        <v>2464952</v>
      </c>
      <c r="R17" s="18" t="n">
        <v>27995</v>
      </c>
      <c r="S17" s="18" t="n">
        <v>49509</v>
      </c>
      <c r="T17" s="18" t="n">
        <v>80612109</v>
      </c>
      <c r="U17" s="18" t="n">
        <v>19146</v>
      </c>
      <c r="V17" s="18" t="n">
        <v>14100933</v>
      </c>
      <c r="W17" s="18" t="n">
        <v>48017734</v>
      </c>
      <c r="X17" s="18" t="n">
        <v>1716044</v>
      </c>
      <c r="Y17" s="18" t="n">
        <v>346579</v>
      </c>
      <c r="Z17" s="18" t="n">
        <v>13365</v>
      </c>
    </row>
    <row r="18" customFormat="false" ht="13.8" hidden="false" customHeight="false" outlineLevel="0" collapsed="false">
      <c r="A18" s="0" t="n">
        <f aca="false">C18/C3*100</f>
        <v>1.47174445384827</v>
      </c>
      <c r="B18" s="17" t="s">
        <v>19</v>
      </c>
      <c r="C18" s="18" t="n">
        <v>97677090</v>
      </c>
      <c r="D18" s="18" t="n">
        <v>1194993</v>
      </c>
      <c r="E18" s="18" t="n">
        <v>10989</v>
      </c>
      <c r="F18" s="18" t="n">
        <v>4818305</v>
      </c>
      <c r="G18" s="18" t="n">
        <v>235574</v>
      </c>
      <c r="H18" s="109" t="s">
        <v>173</v>
      </c>
      <c r="I18" s="18" t="n">
        <v>910782</v>
      </c>
      <c r="J18" s="18" t="n">
        <v>74085306</v>
      </c>
      <c r="K18" s="18" t="n">
        <v>14366856</v>
      </c>
      <c r="L18" s="18" t="n">
        <v>2053173</v>
      </c>
      <c r="M18" s="18" t="n">
        <v>1114</v>
      </c>
      <c r="N18" s="0" t="n">
        <f aca="false">P18/P3*100</f>
        <v>1.67386773059952</v>
      </c>
      <c r="O18" s="17" t="s">
        <v>110</v>
      </c>
      <c r="P18" s="18" t="n">
        <v>145879404</v>
      </c>
      <c r="Q18" s="18" t="n">
        <v>94638</v>
      </c>
      <c r="R18" s="18" t="n">
        <v>26588</v>
      </c>
      <c r="S18" s="18" t="n">
        <v>1136332</v>
      </c>
      <c r="T18" s="18" t="n">
        <v>37662</v>
      </c>
      <c r="U18" s="109" t="s">
        <v>173</v>
      </c>
      <c r="V18" s="18" t="n">
        <v>16325938</v>
      </c>
      <c r="W18" s="18" t="n">
        <v>49452199</v>
      </c>
      <c r="X18" s="18" t="n">
        <v>73130506</v>
      </c>
      <c r="Y18" s="18" t="n">
        <v>5672761</v>
      </c>
      <c r="Z18" s="18" t="n">
        <v>2780</v>
      </c>
    </row>
    <row r="19" customFormat="false" ht="13.8" hidden="false" customHeight="false" outlineLevel="0" collapsed="false">
      <c r="A19" s="0" t="n">
        <f aca="false">C19/C3*100</f>
        <v>1.40697671310681</v>
      </c>
      <c r="B19" s="17" t="s">
        <v>10</v>
      </c>
      <c r="C19" s="18" t="n">
        <v>93378569</v>
      </c>
      <c r="D19" s="18" t="n">
        <v>30270634</v>
      </c>
      <c r="E19" s="18" t="n">
        <v>9331569</v>
      </c>
      <c r="F19" s="18" t="n">
        <v>699004</v>
      </c>
      <c r="G19" s="18" t="n">
        <v>146706</v>
      </c>
      <c r="H19" s="18" t="n">
        <v>79250</v>
      </c>
      <c r="I19" s="18" t="n">
        <v>14081338</v>
      </c>
      <c r="J19" s="18" t="n">
        <v>26007938</v>
      </c>
      <c r="K19" s="18" t="n">
        <v>5184939</v>
      </c>
      <c r="L19" s="18" t="n">
        <v>7561029</v>
      </c>
      <c r="M19" s="18" t="n">
        <v>16162</v>
      </c>
      <c r="N19" s="0" t="n">
        <f aca="false">P19/P3*100</f>
        <v>1.66457848404539</v>
      </c>
      <c r="O19" s="17" t="s">
        <v>30</v>
      </c>
      <c r="P19" s="18" t="n">
        <v>145069836</v>
      </c>
      <c r="Q19" s="18" t="n">
        <v>6846593</v>
      </c>
      <c r="R19" s="18" t="n">
        <v>554983</v>
      </c>
      <c r="S19" s="18" t="n">
        <v>372714</v>
      </c>
      <c r="T19" s="18" t="n">
        <v>938282</v>
      </c>
      <c r="U19" s="18" t="n">
        <v>93</v>
      </c>
      <c r="V19" s="18" t="n">
        <v>14784596</v>
      </c>
      <c r="W19" s="18" t="n">
        <v>29497861</v>
      </c>
      <c r="X19" s="18" t="n">
        <v>62372799</v>
      </c>
      <c r="Y19" s="18" t="n">
        <v>29396431</v>
      </c>
      <c r="Z19" s="18" t="n">
        <v>305484</v>
      </c>
    </row>
    <row r="20" customFormat="false" ht="13.8" hidden="false" customHeight="false" outlineLevel="0" collapsed="false">
      <c r="A20" s="0" t="n">
        <f aca="false">C20/C3*100</f>
        <v>1.36249090221664</v>
      </c>
      <c r="B20" s="17" t="s">
        <v>12</v>
      </c>
      <c r="C20" s="18" t="n">
        <v>90426124</v>
      </c>
      <c r="D20" s="18" t="n">
        <v>26862893</v>
      </c>
      <c r="E20" s="18" t="n">
        <v>5814286</v>
      </c>
      <c r="F20" s="18" t="n">
        <v>2910848</v>
      </c>
      <c r="G20" s="18" t="n">
        <v>329877</v>
      </c>
      <c r="H20" s="18" t="n">
        <v>10366</v>
      </c>
      <c r="I20" s="18" t="n">
        <v>23224311</v>
      </c>
      <c r="J20" s="18" t="n">
        <v>21592502</v>
      </c>
      <c r="K20" s="18" t="n">
        <v>7795356</v>
      </c>
      <c r="L20" s="18" t="n">
        <v>1866473</v>
      </c>
      <c r="M20" s="18" t="n">
        <v>19213</v>
      </c>
      <c r="N20" s="0" t="n">
        <f aca="false">P20/P3*100</f>
        <v>1.54825276132586</v>
      </c>
      <c r="O20" s="17" t="s">
        <v>32</v>
      </c>
      <c r="P20" s="18" t="n">
        <v>134931922</v>
      </c>
      <c r="Q20" s="18" t="n">
        <v>12628911</v>
      </c>
      <c r="R20" s="18" t="n">
        <v>296044</v>
      </c>
      <c r="S20" s="18" t="n">
        <v>5195703</v>
      </c>
      <c r="T20" s="18" t="n">
        <v>1600152</v>
      </c>
      <c r="U20" s="18" t="n">
        <v>280329</v>
      </c>
      <c r="V20" s="18" t="n">
        <v>71260695</v>
      </c>
      <c r="W20" s="18" t="n">
        <v>17062468</v>
      </c>
      <c r="X20" s="18" t="n">
        <v>20609532</v>
      </c>
      <c r="Y20" s="18" t="n">
        <v>5996246</v>
      </c>
      <c r="Z20" s="18" t="n">
        <v>1841</v>
      </c>
    </row>
    <row r="21" customFormat="false" ht="13.8" hidden="false" customHeight="false" outlineLevel="0" collapsed="false">
      <c r="A21" s="0" t="n">
        <f aca="false">C21/C3*100</f>
        <v>1.30742120370559</v>
      </c>
      <c r="B21" s="17" t="s">
        <v>24</v>
      </c>
      <c r="C21" s="18" t="n">
        <v>86771245</v>
      </c>
      <c r="D21" s="18" t="n">
        <v>8985717</v>
      </c>
      <c r="E21" s="18" t="n">
        <v>2892059</v>
      </c>
      <c r="F21" s="18" t="n">
        <v>1640707</v>
      </c>
      <c r="G21" s="18" t="n">
        <v>1675334</v>
      </c>
      <c r="H21" s="109" t="s">
        <v>173</v>
      </c>
      <c r="I21" s="18" t="n">
        <v>18157129</v>
      </c>
      <c r="J21" s="18" t="n">
        <v>11453649</v>
      </c>
      <c r="K21" s="18" t="n">
        <v>35001640</v>
      </c>
      <c r="L21" s="18" t="n">
        <v>6950991</v>
      </c>
      <c r="M21" s="18" t="n">
        <v>14018</v>
      </c>
      <c r="N21" s="0" t="n">
        <f aca="false">P21/P3*100</f>
        <v>1.54136509104918</v>
      </c>
      <c r="O21" s="17" t="s">
        <v>37</v>
      </c>
      <c r="P21" s="18" t="n">
        <v>134331654</v>
      </c>
      <c r="Q21" s="18" t="n">
        <v>8474516</v>
      </c>
      <c r="R21" s="18" t="n">
        <v>1110126</v>
      </c>
      <c r="S21" s="18" t="n">
        <v>405423</v>
      </c>
      <c r="T21" s="18" t="n">
        <v>1341744</v>
      </c>
      <c r="U21" s="18" t="n">
        <v>45102</v>
      </c>
      <c r="V21" s="18" t="n">
        <v>36310992</v>
      </c>
      <c r="W21" s="18" t="n">
        <v>14418487</v>
      </c>
      <c r="X21" s="18" t="n">
        <v>63824759</v>
      </c>
      <c r="Y21" s="18" t="n">
        <v>8382433</v>
      </c>
      <c r="Z21" s="18" t="n">
        <v>18072</v>
      </c>
    </row>
    <row r="22" customFormat="false" ht="13.8" hidden="false" customHeight="false" outlineLevel="0" collapsed="false">
      <c r="A22" s="0" t="n">
        <f aca="false">C22/C3*100</f>
        <v>1.28731966133924</v>
      </c>
      <c r="B22" s="17" t="s">
        <v>23</v>
      </c>
      <c r="C22" s="18" t="n">
        <v>85437141</v>
      </c>
      <c r="D22" s="18" t="n">
        <v>9497868</v>
      </c>
      <c r="E22" s="18" t="n">
        <v>4172525</v>
      </c>
      <c r="F22" s="18" t="n">
        <v>19364362</v>
      </c>
      <c r="G22" s="18" t="n">
        <v>475063</v>
      </c>
      <c r="H22" s="18" t="n">
        <v>2287485</v>
      </c>
      <c r="I22" s="18" t="n">
        <v>21033974</v>
      </c>
      <c r="J22" s="18" t="n">
        <v>20094950</v>
      </c>
      <c r="K22" s="18" t="n">
        <v>4905646</v>
      </c>
      <c r="L22" s="18" t="n">
        <v>3604136</v>
      </c>
      <c r="M22" s="18" t="n">
        <v>1132</v>
      </c>
      <c r="N22" s="0" t="n">
        <f aca="false">P22/P3*100</f>
        <v>1.47959286593484</v>
      </c>
      <c r="O22" s="17" t="s">
        <v>21</v>
      </c>
      <c r="P22" s="18" t="n">
        <v>128948137</v>
      </c>
      <c r="Q22" s="18" t="n">
        <v>25490857</v>
      </c>
      <c r="R22" s="18" t="n">
        <v>1841955</v>
      </c>
      <c r="S22" s="18" t="n">
        <v>2127198</v>
      </c>
      <c r="T22" s="18" t="n">
        <v>142822</v>
      </c>
      <c r="U22" s="18" t="n">
        <v>92783</v>
      </c>
      <c r="V22" s="18" t="n">
        <v>15235088</v>
      </c>
      <c r="W22" s="18" t="n">
        <v>26229042</v>
      </c>
      <c r="X22" s="18" t="n">
        <v>39208039</v>
      </c>
      <c r="Y22" s="18" t="n">
        <v>18527838</v>
      </c>
      <c r="Z22" s="18" t="n">
        <v>52514</v>
      </c>
    </row>
    <row r="23" customFormat="false" ht="13.8" hidden="false" customHeight="false" outlineLevel="0" collapsed="false">
      <c r="A23" s="0" t="n">
        <f aca="false">C23/C3*100</f>
        <v>1.14573368713736</v>
      </c>
      <c r="B23" s="17" t="s">
        <v>21</v>
      </c>
      <c r="C23" s="18" t="n">
        <v>76040329</v>
      </c>
      <c r="D23" s="18" t="n">
        <v>7837030</v>
      </c>
      <c r="E23" s="18" t="n">
        <v>1203316</v>
      </c>
      <c r="F23" s="18" t="n">
        <v>181889</v>
      </c>
      <c r="G23" s="18" t="n">
        <v>513</v>
      </c>
      <c r="H23" s="18" t="n">
        <v>782224</v>
      </c>
      <c r="I23" s="18" t="n">
        <v>1169705</v>
      </c>
      <c r="J23" s="18" t="n">
        <v>8579947</v>
      </c>
      <c r="K23" s="18" t="n">
        <v>34155582</v>
      </c>
      <c r="L23" s="18" t="n">
        <v>22098808</v>
      </c>
      <c r="M23" s="18" t="n">
        <v>31314</v>
      </c>
      <c r="N23" s="0" t="n">
        <f aca="false">P23/P3*100</f>
        <v>1.22320859163365</v>
      </c>
      <c r="O23" s="17" t="s">
        <v>10</v>
      </c>
      <c r="P23" s="18" t="n">
        <v>106603967</v>
      </c>
      <c r="Q23" s="18" t="n">
        <v>30093142</v>
      </c>
      <c r="R23" s="18" t="n">
        <v>4324627</v>
      </c>
      <c r="S23" s="18" t="n">
        <v>2091818</v>
      </c>
      <c r="T23" s="18" t="n">
        <v>898173</v>
      </c>
      <c r="U23" s="18" t="n">
        <v>28484</v>
      </c>
      <c r="V23" s="18" t="n">
        <v>21705647</v>
      </c>
      <c r="W23" s="18" t="n">
        <v>18796494</v>
      </c>
      <c r="X23" s="18" t="n">
        <v>23515585</v>
      </c>
      <c r="Y23" s="18" t="n">
        <v>4055219</v>
      </c>
      <c r="Z23" s="18" t="n">
        <v>1094777</v>
      </c>
    </row>
    <row r="24" customFormat="false" ht="13.8" hidden="false" customHeight="false" outlineLevel="0" collapsed="false">
      <c r="A24" s="0" t="n">
        <f aca="false">C24/C3*100</f>
        <v>1.07517974509561</v>
      </c>
      <c r="B24" s="17" t="s">
        <v>30</v>
      </c>
      <c r="C24" s="18" t="n">
        <v>71357788</v>
      </c>
      <c r="D24" s="18" t="n">
        <v>5562797</v>
      </c>
      <c r="E24" s="18" t="n">
        <v>373862</v>
      </c>
      <c r="F24" s="18" t="n">
        <v>103854</v>
      </c>
      <c r="G24" s="18" t="n">
        <v>87376</v>
      </c>
      <c r="H24" s="18" t="n">
        <v>539</v>
      </c>
      <c r="I24" s="18" t="n">
        <v>185691</v>
      </c>
      <c r="J24" s="18" t="n">
        <v>19637396</v>
      </c>
      <c r="K24" s="18" t="n">
        <v>25779471</v>
      </c>
      <c r="L24" s="18" t="n">
        <v>19612926</v>
      </c>
      <c r="M24" s="18" t="n">
        <v>13876</v>
      </c>
      <c r="N24" s="0" t="n">
        <f aca="false">P24/P3*100</f>
        <v>1.18601525475468</v>
      </c>
      <c r="O24" s="17" t="s">
        <v>39</v>
      </c>
      <c r="P24" s="18" t="n">
        <v>103362527</v>
      </c>
      <c r="Q24" s="18" t="n">
        <v>2931877</v>
      </c>
      <c r="R24" s="18" t="n">
        <v>559081</v>
      </c>
      <c r="S24" s="18" t="n">
        <v>1254762</v>
      </c>
      <c r="T24" s="18" t="n">
        <v>1319707</v>
      </c>
      <c r="U24" s="18" t="n">
        <v>43409</v>
      </c>
      <c r="V24" s="18" t="n">
        <v>1544557</v>
      </c>
      <c r="W24" s="18" t="n">
        <v>92757792</v>
      </c>
      <c r="X24" s="18" t="n">
        <v>1876549</v>
      </c>
      <c r="Y24" s="18" t="n">
        <v>1074793</v>
      </c>
      <c r="Z24" s="109" t="s">
        <v>173</v>
      </c>
    </row>
    <row r="25" customFormat="false" ht="13.8" hidden="false" customHeight="false" outlineLevel="0" collapsed="false">
      <c r="N25" s="0" t="n">
        <f aca="false">P25/P3*100</f>
        <v>1.10678639278732</v>
      </c>
      <c r="O25" s="17" t="s">
        <v>75</v>
      </c>
      <c r="P25" s="18" t="n">
        <v>96457645</v>
      </c>
      <c r="Q25" s="18" t="n">
        <v>1447326</v>
      </c>
      <c r="R25" s="109" t="s">
        <v>173</v>
      </c>
      <c r="S25" s="18" t="n">
        <v>95010241</v>
      </c>
      <c r="T25" s="109" t="s">
        <v>173</v>
      </c>
      <c r="U25" s="109" t="s">
        <v>173</v>
      </c>
      <c r="V25" s="109" t="s">
        <v>173</v>
      </c>
      <c r="W25" s="109" t="s">
        <v>173</v>
      </c>
      <c r="X25" s="18" t="n">
        <v>77</v>
      </c>
      <c r="Y25" s="109" t="s">
        <v>173</v>
      </c>
      <c r="Z25" s="109" t="s">
        <v>173</v>
      </c>
    </row>
    <row r="26" customFormat="false" ht="13.8" hidden="false" customHeight="false" outlineLevel="0" collapsed="false">
      <c r="A26" s="0" t="n">
        <f aca="false">SUM(A4:A24)</f>
        <v>91.6991060618381</v>
      </c>
      <c r="C26" s="0" t="n">
        <f aca="false">SUM(C4:C24)/C3*100</f>
        <v>91.6991060618381</v>
      </c>
      <c r="D26" s="0" t="n">
        <f aca="false">SUM(D4:D24)/D3*100</f>
        <v>74.2951995419076</v>
      </c>
      <c r="E26" s="0" t="n">
        <f aca="false">SUM(E4:E24)/E3*100</f>
        <v>69.6693494659363</v>
      </c>
      <c r="F26" s="0" t="n">
        <f aca="false">SUM(F4:F24)/F3*100</f>
        <v>94.9445549834659</v>
      </c>
      <c r="G26" s="0" t="n">
        <f aca="false">SUM(G4:G24)/G3*100</f>
        <v>97.8123721501718</v>
      </c>
      <c r="H26" s="0" t="n">
        <f aca="false">SUM(H4:H24)/H3*100</f>
        <v>98.7967921840531</v>
      </c>
      <c r="I26" s="0" t="n">
        <f aca="false">SUM(I4:I24)/I3*100</f>
        <v>97.3536948195472</v>
      </c>
      <c r="J26" s="0" t="n">
        <f aca="false">SUM(J4:J24)/J3*100</f>
        <v>86.8655453723028</v>
      </c>
      <c r="K26" s="0" t="n">
        <f aca="false">SUM(K4:K24)/K3*100</f>
        <v>94.9039661461</v>
      </c>
      <c r="L26" s="0" t="n">
        <f aca="false">SUM(L4:L24)/L3*100</f>
        <v>90.9468285508267</v>
      </c>
      <c r="M26" s="0" t="n">
        <f aca="false">SUM(M4:M24)/M3*100</f>
        <v>31.5080072059934</v>
      </c>
      <c r="N26" s="0" t="n">
        <f aca="false">P26/P3*100</f>
        <v>1.10251852898025</v>
      </c>
      <c r="O26" s="17" t="s">
        <v>35</v>
      </c>
      <c r="P26" s="18" t="n">
        <v>96085696</v>
      </c>
      <c r="Q26" s="18" t="n">
        <v>1618248</v>
      </c>
      <c r="R26" s="109" t="s">
        <v>173</v>
      </c>
      <c r="S26" s="18" t="n">
        <v>520608</v>
      </c>
      <c r="T26" s="18" t="n">
        <v>25064272</v>
      </c>
      <c r="U26" s="18" t="n">
        <v>92920</v>
      </c>
      <c r="V26" s="18" t="n">
        <v>15397605</v>
      </c>
      <c r="W26" s="18" t="n">
        <v>10781095</v>
      </c>
      <c r="X26" s="18" t="n">
        <v>33679336</v>
      </c>
      <c r="Y26" s="18" t="n">
        <v>8931612</v>
      </c>
      <c r="Z26" s="109" t="s">
        <v>173</v>
      </c>
    </row>
    <row r="27" customFormat="false" ht="13.8" hidden="false" customHeight="false" outlineLevel="0" collapsed="false">
      <c r="N27" s="0" t="n">
        <f aca="false">P27/P3*100</f>
        <v>1.06840474036119</v>
      </c>
      <c r="O27" s="17" t="s">
        <v>22</v>
      </c>
      <c r="P27" s="18" t="n">
        <v>93112642</v>
      </c>
      <c r="Q27" s="18" t="n">
        <v>16892841</v>
      </c>
      <c r="R27" s="18" t="n">
        <v>666929</v>
      </c>
      <c r="S27" s="18" t="n">
        <v>601949</v>
      </c>
      <c r="T27" s="18" t="n">
        <v>575684</v>
      </c>
      <c r="U27" s="18" t="n">
        <v>644438</v>
      </c>
      <c r="V27" s="18" t="n">
        <v>19861343</v>
      </c>
      <c r="W27" s="18" t="n">
        <v>23848699</v>
      </c>
      <c r="X27" s="18" t="n">
        <v>25182590</v>
      </c>
      <c r="Y27" s="18" t="n">
        <v>4646374</v>
      </c>
      <c r="Z27" s="18" t="n">
        <v>191796</v>
      </c>
    </row>
    <row r="28" customFormat="false" ht="13.8" hidden="false" customHeight="false" outlineLevel="0" collapsed="false">
      <c r="N28" s="0" t="n">
        <f aca="false">P28/P3*100</f>
        <v>0.983574330812841</v>
      </c>
      <c r="O28" s="17" t="s">
        <v>38</v>
      </c>
      <c r="P28" s="18" t="n">
        <v>85719579</v>
      </c>
      <c r="Q28" s="18" t="n">
        <v>8217215</v>
      </c>
      <c r="R28" s="18" t="n">
        <v>256519</v>
      </c>
      <c r="S28" s="18" t="n">
        <v>275443</v>
      </c>
      <c r="T28" s="18" t="n">
        <v>1296936</v>
      </c>
      <c r="U28" s="18" t="n">
        <v>118034</v>
      </c>
      <c r="V28" s="18" t="n">
        <v>14545836</v>
      </c>
      <c r="W28" s="18" t="n">
        <v>40858249</v>
      </c>
      <c r="X28" s="18" t="n">
        <v>16276345</v>
      </c>
      <c r="Y28" s="18" t="n">
        <v>3839651</v>
      </c>
      <c r="Z28" s="18" t="n">
        <v>35352</v>
      </c>
    </row>
    <row r="29" customFormat="false" ht="13.8" hidden="false" customHeight="false" outlineLevel="0" collapsed="false">
      <c r="N29" s="0" t="n">
        <f aca="false">P29/P3*100</f>
        <v>0.913342900359533</v>
      </c>
      <c r="O29" s="17" t="s">
        <v>23</v>
      </c>
      <c r="P29" s="18" t="n">
        <v>79598833</v>
      </c>
      <c r="Q29" s="18" t="n">
        <v>8604610</v>
      </c>
      <c r="R29" s="18" t="n">
        <v>595127</v>
      </c>
      <c r="S29" s="18" t="n">
        <v>10054873</v>
      </c>
      <c r="T29" s="18" t="n">
        <v>2278418</v>
      </c>
      <c r="U29" s="18" t="n">
        <v>61367</v>
      </c>
      <c r="V29" s="18" t="n">
        <v>1760712</v>
      </c>
      <c r="W29" s="18" t="n">
        <v>53347462</v>
      </c>
      <c r="X29" s="18" t="n">
        <v>936002</v>
      </c>
      <c r="Y29" s="18" t="n">
        <v>1960262</v>
      </c>
      <c r="Z29" s="109" t="s">
        <v>173</v>
      </c>
    </row>
    <row r="30" customFormat="false" ht="13.8" hidden="false" customHeight="false" outlineLevel="0" collapsed="false">
      <c r="N30" s="0" t="n">
        <f aca="false">P30/P3*100</f>
        <v>0.881372423904915</v>
      </c>
      <c r="O30" s="17" t="s">
        <v>123</v>
      </c>
      <c r="P30" s="18" t="n">
        <v>76812571</v>
      </c>
      <c r="Q30" s="18" t="n">
        <v>449816</v>
      </c>
      <c r="R30" s="18" t="n">
        <v>1301</v>
      </c>
      <c r="S30" s="18" t="n">
        <v>238222</v>
      </c>
      <c r="T30" s="18" t="n">
        <v>142</v>
      </c>
      <c r="U30" s="18" t="n">
        <v>1316</v>
      </c>
      <c r="V30" s="18" t="n">
        <v>2742999</v>
      </c>
      <c r="W30" s="18" t="n">
        <v>72954131</v>
      </c>
      <c r="X30" s="18" t="n">
        <v>396007</v>
      </c>
      <c r="Y30" s="18" t="n">
        <v>28638</v>
      </c>
      <c r="Z30" s="109" t="s">
        <v>173</v>
      </c>
    </row>
    <row r="32" customFormat="false" ht="13.8" hidden="false" customHeight="false" outlineLevel="0" collapsed="false">
      <c r="N32" s="0" t="n">
        <f aca="false">SUM(N4:N30)</f>
        <v>90.207752336324</v>
      </c>
      <c r="P32" s="0" t="n">
        <f aca="false">SUM(P4:P30)/P3*100</f>
        <v>90.207752336324</v>
      </c>
      <c r="Q32" s="0" t="n">
        <f aca="false">SUM(Q4:Q30)/Q3*100</f>
        <v>76.3206612931831</v>
      </c>
      <c r="R32" s="0" t="n">
        <f aca="false">SUM(R4:R30)/R3*100</f>
        <v>87.7589227824985</v>
      </c>
      <c r="S32" s="0" t="n">
        <f aca="false">SUM(S4:S30)/S3*100</f>
        <v>87.3328297481195</v>
      </c>
      <c r="T32" s="0" t="n">
        <f aca="false">SUM(T4:T30)/T3*100</f>
        <v>95.743488116356</v>
      </c>
      <c r="U32" s="0" t="n">
        <f aca="false">SUM(U4:U30)/U3*100</f>
        <v>79.3198470323331</v>
      </c>
      <c r="V32" s="0" t="n">
        <f aca="false">SUM(V4:V30)/V3*100</f>
        <v>90.2271999665787</v>
      </c>
      <c r="W32" s="0" t="n">
        <f aca="false">SUM(W4:W30)/W3*100</f>
        <v>94.8286465447185</v>
      </c>
      <c r="X32" s="0" t="n">
        <f aca="false">SUM(X4:X30)/X3*100</f>
        <v>88.1239816305106</v>
      </c>
      <c r="Y32" s="0" t="n">
        <f aca="false">SUM(Y4:Y30)/Y3*100</f>
        <v>86.6278625782232</v>
      </c>
      <c r="Z32" s="0" t="n">
        <f aca="false">SUM(Z4:Z30)/Z3*100</f>
        <v>83.9335950848661</v>
      </c>
    </row>
    <row r="36" customFormat="false" ht="13.8" hidden="false" customHeight="false" outlineLevel="0" collapsed="false">
      <c r="A36" s="0" t="n">
        <f aca="false">C36/C6*100</f>
        <v>23.7270725274797</v>
      </c>
      <c r="B36" s="17" t="s">
        <v>13</v>
      </c>
      <c r="C36" s="18" t="n">
        <v>63503331</v>
      </c>
      <c r="D36" s="18" t="n">
        <v>8155985</v>
      </c>
      <c r="E36" s="18" t="n">
        <v>13699466</v>
      </c>
      <c r="F36" s="18" t="n">
        <v>7955390</v>
      </c>
      <c r="G36" s="18" t="n">
        <v>86986</v>
      </c>
      <c r="H36" s="109" t="s">
        <v>173</v>
      </c>
      <c r="I36" s="18" t="n">
        <v>1105624</v>
      </c>
      <c r="J36" s="18" t="n">
        <v>9214920</v>
      </c>
      <c r="K36" s="18" t="n">
        <v>12222257</v>
      </c>
      <c r="L36" s="18" t="n">
        <v>11008442</v>
      </c>
      <c r="M36" s="18" t="n">
        <v>54259</v>
      </c>
      <c r="N36" s="0" t="n">
        <f aca="false">P36/P3*100</f>
        <v>0.846264981666775</v>
      </c>
      <c r="O36" s="17" t="s">
        <v>12</v>
      </c>
      <c r="P36" s="18" t="n">
        <v>73752919</v>
      </c>
      <c r="Q36" s="18" t="n">
        <v>31574624</v>
      </c>
      <c r="R36" s="18" t="n">
        <v>458795</v>
      </c>
      <c r="S36" s="18" t="n">
        <v>9866055</v>
      </c>
      <c r="T36" s="18" t="n">
        <v>601729</v>
      </c>
      <c r="U36" s="18" t="n">
        <v>504306</v>
      </c>
      <c r="V36" s="18" t="n">
        <v>5364737</v>
      </c>
      <c r="W36" s="18" t="n">
        <v>16284490</v>
      </c>
      <c r="X36" s="18" t="n">
        <v>4604185</v>
      </c>
      <c r="Y36" s="18" t="n">
        <v>3677610</v>
      </c>
      <c r="Z36" s="18" t="n">
        <v>816388</v>
      </c>
    </row>
    <row r="37" customFormat="false" ht="13.8" hidden="false" customHeight="false" outlineLevel="0" collapsed="false">
      <c r="A37" s="0" t="n">
        <f aca="false">C37/C6*100</f>
        <v>22.5634054817453</v>
      </c>
      <c r="B37" s="17" t="s">
        <v>11</v>
      </c>
      <c r="C37" s="18" t="n">
        <v>60388883</v>
      </c>
      <c r="D37" s="18" t="n">
        <v>30352690</v>
      </c>
      <c r="E37" s="18" t="n">
        <v>2341683</v>
      </c>
      <c r="F37" s="18" t="n">
        <v>321845</v>
      </c>
      <c r="G37" s="109" t="s">
        <v>173</v>
      </c>
      <c r="H37" s="109" t="s">
        <v>173</v>
      </c>
      <c r="I37" s="18" t="n">
        <v>19636327</v>
      </c>
      <c r="J37" s="18" t="n">
        <v>731337</v>
      </c>
      <c r="K37" s="18" t="n">
        <v>6472842</v>
      </c>
      <c r="L37" s="18" t="n">
        <v>532160</v>
      </c>
      <c r="M37" s="109" t="s">
        <v>173</v>
      </c>
      <c r="N37" s="0" t="n">
        <f aca="false">P37/P3*100</f>
        <v>0.681364194610632</v>
      </c>
      <c r="O37" s="17" t="s">
        <v>42</v>
      </c>
      <c r="P37" s="18" t="n">
        <v>59381635</v>
      </c>
      <c r="Q37" s="18" t="n">
        <v>5891792</v>
      </c>
      <c r="R37" s="109" t="s">
        <v>173</v>
      </c>
      <c r="S37" s="18" t="n">
        <v>348217</v>
      </c>
      <c r="T37" s="109" t="s">
        <v>173</v>
      </c>
      <c r="U37" s="18" t="n">
        <v>17816</v>
      </c>
      <c r="V37" s="18" t="n">
        <v>317515</v>
      </c>
      <c r="W37" s="18" t="n">
        <v>1944810</v>
      </c>
      <c r="X37" s="18" t="n">
        <v>41402946</v>
      </c>
      <c r="Y37" s="18" t="n">
        <v>9458540</v>
      </c>
      <c r="Z37" s="109" t="s">
        <v>173</v>
      </c>
    </row>
    <row r="38" customFormat="false" ht="13.8" hidden="false" customHeight="false" outlineLevel="0" collapsed="false">
      <c r="A38" s="0" t="n">
        <f aca="false">C38/C6*100</f>
        <v>21.8256958846987</v>
      </c>
      <c r="B38" s="17" t="s">
        <v>37</v>
      </c>
      <c r="C38" s="18" t="n">
        <v>58414471</v>
      </c>
      <c r="D38" s="18" t="n">
        <v>3476113</v>
      </c>
      <c r="E38" s="18" t="n">
        <v>1125856</v>
      </c>
      <c r="F38" s="18" t="n">
        <v>142622</v>
      </c>
      <c r="G38" s="18" t="n">
        <v>1471</v>
      </c>
      <c r="H38" s="18" t="n">
        <v>18947</v>
      </c>
      <c r="I38" s="18" t="n">
        <v>240125</v>
      </c>
      <c r="J38" s="18" t="n">
        <v>7128816</v>
      </c>
      <c r="K38" s="18" t="n">
        <v>38218570</v>
      </c>
      <c r="L38" s="18" t="n">
        <v>8060476</v>
      </c>
      <c r="M38" s="18" t="n">
        <v>1475</v>
      </c>
      <c r="N38" s="0" t="n">
        <f aca="false">P38/P3*100</f>
        <v>0.61507242783891</v>
      </c>
      <c r="O38" s="17" t="s">
        <v>62</v>
      </c>
      <c r="P38" s="18" t="n">
        <v>53604235</v>
      </c>
      <c r="Q38" s="18" t="n">
        <v>2940678</v>
      </c>
      <c r="R38" s="18" t="n">
        <v>63275</v>
      </c>
      <c r="S38" s="18" t="n">
        <v>133670</v>
      </c>
      <c r="T38" s="18" t="n">
        <v>7560161</v>
      </c>
      <c r="U38" s="109" t="s">
        <v>173</v>
      </c>
      <c r="V38" s="18" t="n">
        <v>4480973</v>
      </c>
      <c r="W38" s="18" t="n">
        <v>10473456</v>
      </c>
      <c r="X38" s="18" t="n">
        <v>23151360</v>
      </c>
      <c r="Y38" s="18" t="n">
        <v>4769914</v>
      </c>
      <c r="Z38" s="18" t="n">
        <v>30748</v>
      </c>
    </row>
    <row r="39" customFormat="false" ht="13.8" hidden="false" customHeight="false" outlineLevel="0" collapsed="false">
      <c r="A39" s="0" t="n">
        <f aca="false">C39/C6*100</f>
        <v>18.5857928441991</v>
      </c>
      <c r="B39" s="17" t="s">
        <v>25</v>
      </c>
      <c r="C39" s="18" t="n">
        <v>49743168</v>
      </c>
      <c r="D39" s="18" t="n">
        <v>10551899</v>
      </c>
      <c r="E39" s="18" t="n">
        <v>20564367</v>
      </c>
      <c r="F39" s="18" t="n">
        <v>2213805</v>
      </c>
      <c r="G39" s="18" t="n">
        <v>7245</v>
      </c>
      <c r="H39" s="18" t="n">
        <v>14862</v>
      </c>
      <c r="I39" s="18" t="n">
        <v>103962</v>
      </c>
      <c r="J39" s="18" t="n">
        <v>2118182</v>
      </c>
      <c r="K39" s="18" t="n">
        <v>12173829</v>
      </c>
      <c r="L39" s="18" t="n">
        <v>1482473</v>
      </c>
      <c r="M39" s="18" t="n">
        <v>512544</v>
      </c>
      <c r="N39" s="0" t="n">
        <f aca="false">P39/P3*100</f>
        <v>0.58224363743168</v>
      </c>
      <c r="O39" s="17" t="s">
        <v>78</v>
      </c>
      <c r="P39" s="18" t="n">
        <v>50743170</v>
      </c>
      <c r="Q39" s="18" t="n">
        <v>3667186</v>
      </c>
      <c r="R39" s="18" t="n">
        <v>616300</v>
      </c>
      <c r="S39" s="18" t="n">
        <v>4003719</v>
      </c>
      <c r="T39" s="18" t="n">
        <v>42662</v>
      </c>
      <c r="U39" s="18" t="n">
        <v>46634</v>
      </c>
      <c r="V39" s="18" t="n">
        <v>19368537</v>
      </c>
      <c r="W39" s="18" t="n">
        <v>12002712</v>
      </c>
      <c r="X39" s="18" t="n">
        <v>7378085</v>
      </c>
      <c r="Y39" s="18" t="n">
        <v>3617335</v>
      </c>
      <c r="Z39" s="109" t="s">
        <v>173</v>
      </c>
    </row>
    <row r="40" customFormat="false" ht="13.8" hidden="false" customHeight="false" outlineLevel="0" collapsed="false">
      <c r="A40" s="0" t="n">
        <f aca="false">C40/C6*100</f>
        <v>16.3732738255194</v>
      </c>
      <c r="B40" s="17" t="s">
        <v>35</v>
      </c>
      <c r="C40" s="18" t="n">
        <v>43821564</v>
      </c>
      <c r="D40" s="18" t="n">
        <v>5535888</v>
      </c>
      <c r="E40" s="18" t="n">
        <v>1298757</v>
      </c>
      <c r="F40" s="18" t="n">
        <v>143009</v>
      </c>
      <c r="G40" s="18" t="n">
        <v>1257832</v>
      </c>
      <c r="H40" s="18" t="n">
        <v>3292</v>
      </c>
      <c r="I40" s="18" t="n">
        <v>283060</v>
      </c>
      <c r="J40" s="18" t="n">
        <v>6642789</v>
      </c>
      <c r="K40" s="18" t="n">
        <v>4601109</v>
      </c>
      <c r="L40" s="18" t="n">
        <v>24033212</v>
      </c>
      <c r="M40" s="18" t="n">
        <v>22616</v>
      </c>
      <c r="N40" s="0" t="n">
        <f aca="false">P40/P3*100</f>
        <v>0.454707005534684</v>
      </c>
      <c r="O40" s="17" t="s">
        <v>61</v>
      </c>
      <c r="P40" s="18" t="n">
        <v>39628213</v>
      </c>
      <c r="Q40" s="18" t="n">
        <v>682383</v>
      </c>
      <c r="R40" s="18" t="n">
        <v>48085</v>
      </c>
      <c r="S40" s="18" t="n">
        <v>132015</v>
      </c>
      <c r="T40" s="18" t="n">
        <v>10707</v>
      </c>
      <c r="U40" s="109" t="s">
        <v>173</v>
      </c>
      <c r="V40" s="18" t="n">
        <v>1077302</v>
      </c>
      <c r="W40" s="18" t="n">
        <v>26922318</v>
      </c>
      <c r="X40" s="18" t="n">
        <v>7893182</v>
      </c>
      <c r="Y40" s="18" t="n">
        <v>2860719</v>
      </c>
      <c r="Z40" s="18" t="n">
        <v>1501</v>
      </c>
    </row>
    <row r="41" customFormat="false" ht="13.8" hidden="false" customHeight="false" outlineLevel="0" collapsed="false">
      <c r="A41" s="0" t="n">
        <f aca="false">C41/C6*100</f>
        <v>11.2183568352418</v>
      </c>
      <c r="B41" s="17" t="s">
        <v>20</v>
      </c>
      <c r="C41" s="18" t="n">
        <v>30024902</v>
      </c>
      <c r="D41" s="18" t="n">
        <v>13922856</v>
      </c>
      <c r="E41" s="18" t="n">
        <v>988473</v>
      </c>
      <c r="F41" s="18" t="n">
        <v>33087</v>
      </c>
      <c r="G41" s="18" t="n">
        <v>309116</v>
      </c>
      <c r="H41" s="18" t="n">
        <v>14287</v>
      </c>
      <c r="I41" s="18" t="n">
        <v>5667064</v>
      </c>
      <c r="J41" s="18" t="n">
        <v>5117929</v>
      </c>
      <c r="K41" s="18" t="n">
        <v>2446470</v>
      </c>
      <c r="L41" s="18" t="n">
        <v>1525620</v>
      </c>
      <c r="M41" s="109" t="s">
        <v>173</v>
      </c>
      <c r="N41" s="0" t="n">
        <f aca="false">P41/P3*100</f>
        <v>0.44752289606484</v>
      </c>
      <c r="O41" s="17" t="s">
        <v>7</v>
      </c>
      <c r="P41" s="18" t="n">
        <v>39002110</v>
      </c>
      <c r="Q41" s="18" t="n">
        <v>4841037</v>
      </c>
      <c r="R41" s="18" t="n">
        <v>5406457</v>
      </c>
      <c r="S41" s="18" t="n">
        <v>1077463</v>
      </c>
      <c r="T41" s="18" t="n">
        <v>224420</v>
      </c>
      <c r="U41" s="18" t="n">
        <v>331584</v>
      </c>
      <c r="V41" s="18" t="n">
        <v>5324826</v>
      </c>
      <c r="W41" s="18" t="n">
        <v>16093371</v>
      </c>
      <c r="X41" s="18" t="n">
        <v>1555518</v>
      </c>
      <c r="Y41" s="18" t="n">
        <v>4147435</v>
      </c>
      <c r="Z41" s="109" t="s">
        <v>173</v>
      </c>
    </row>
    <row r="42" customFormat="false" ht="13.8" hidden="false" customHeight="false" outlineLevel="0" collapsed="false">
      <c r="A42" s="0" t="n">
        <f aca="false">C42/C6*100</f>
        <v>9.52998806034138</v>
      </c>
      <c r="B42" s="17" t="s">
        <v>66</v>
      </c>
      <c r="C42" s="18" t="n">
        <v>25506138</v>
      </c>
      <c r="D42" s="18" t="n">
        <v>44370</v>
      </c>
      <c r="E42" s="18" t="n">
        <v>2670081</v>
      </c>
      <c r="F42" s="18" t="n">
        <v>953780</v>
      </c>
      <c r="G42" s="109" t="s">
        <v>173</v>
      </c>
      <c r="H42" s="109" t="s">
        <v>173</v>
      </c>
      <c r="I42" s="18" t="n">
        <v>49</v>
      </c>
      <c r="J42" s="18" t="n">
        <v>20063381</v>
      </c>
      <c r="K42" s="18" t="n">
        <v>1758619</v>
      </c>
      <c r="L42" s="18" t="n">
        <v>15859</v>
      </c>
      <c r="M42" s="109" t="s">
        <v>173</v>
      </c>
      <c r="N42" s="0" t="n">
        <f aca="false">P42/P3*100</f>
        <v>0.377533631246197</v>
      </c>
      <c r="O42" s="17" t="s">
        <v>102</v>
      </c>
      <c r="P42" s="18" t="n">
        <v>32902469</v>
      </c>
      <c r="Q42" s="18" t="n">
        <v>45431</v>
      </c>
      <c r="R42" s="18" t="n">
        <v>100</v>
      </c>
      <c r="S42" s="18" t="n">
        <v>37364</v>
      </c>
      <c r="T42" s="109" t="s">
        <v>173</v>
      </c>
      <c r="U42" s="18" t="n">
        <v>7524611</v>
      </c>
      <c r="V42" s="18" t="n">
        <v>3655637</v>
      </c>
      <c r="W42" s="18" t="n">
        <v>1106911</v>
      </c>
      <c r="X42" s="18" t="n">
        <v>16395625</v>
      </c>
      <c r="Y42" s="18" t="n">
        <v>4136789</v>
      </c>
      <c r="Z42" s="109" t="s">
        <v>173</v>
      </c>
    </row>
    <row r="43" customFormat="false" ht="13.8" hidden="false" customHeight="false" outlineLevel="0" collapsed="false">
      <c r="A43" s="0" t="n">
        <f aca="false">C43/C6*100</f>
        <v>9.33390698275328</v>
      </c>
      <c r="B43" s="17" t="s">
        <v>29</v>
      </c>
      <c r="C43" s="18" t="n">
        <v>24981345</v>
      </c>
      <c r="D43" s="18" t="n">
        <v>7619561</v>
      </c>
      <c r="E43" s="18" t="n">
        <v>429092</v>
      </c>
      <c r="F43" s="18" t="n">
        <v>15229</v>
      </c>
      <c r="G43" s="18" t="n">
        <v>1166</v>
      </c>
      <c r="H43" s="18" t="n">
        <v>2363</v>
      </c>
      <c r="I43" s="18" t="n">
        <v>137257</v>
      </c>
      <c r="J43" s="18" t="n">
        <v>3260923</v>
      </c>
      <c r="K43" s="18" t="n">
        <v>6156743</v>
      </c>
      <c r="L43" s="18" t="n">
        <v>7354564</v>
      </c>
      <c r="M43" s="18" t="n">
        <v>4447</v>
      </c>
      <c r="N43" s="0" t="n">
        <f aca="false">P43/P3*100</f>
        <v>0.366418532684664</v>
      </c>
      <c r="O43" s="17" t="s">
        <v>174</v>
      </c>
      <c r="P43" s="18" t="n">
        <v>31933776</v>
      </c>
      <c r="Q43" s="18" t="n">
        <v>96236</v>
      </c>
      <c r="R43" s="18" t="n">
        <v>281543</v>
      </c>
      <c r="S43" s="18" t="n">
        <v>247321</v>
      </c>
      <c r="T43" s="109" t="s">
        <v>173</v>
      </c>
      <c r="U43" s="109" t="s">
        <v>173</v>
      </c>
      <c r="V43" s="18" t="n">
        <v>502518</v>
      </c>
      <c r="W43" s="18" t="n">
        <v>22849002</v>
      </c>
      <c r="X43" s="18" t="n">
        <v>6632221</v>
      </c>
      <c r="Y43" s="18" t="n">
        <v>1324935</v>
      </c>
      <c r="Z43" s="109" t="s">
        <v>173</v>
      </c>
    </row>
    <row r="44" customFormat="false" ht="13.8" hidden="false" customHeight="false" outlineLevel="0" collapsed="false">
      <c r="A44" s="0" t="n">
        <f aca="false">C44/C6*100</f>
        <v>9.26283299582502</v>
      </c>
      <c r="B44" s="17" t="s">
        <v>102</v>
      </c>
      <c r="C44" s="18" t="n">
        <v>24791122</v>
      </c>
      <c r="D44" s="109" t="s">
        <v>173</v>
      </c>
      <c r="E44" s="109" t="s">
        <v>173</v>
      </c>
      <c r="F44" s="109" t="s">
        <v>173</v>
      </c>
      <c r="G44" s="109" t="s">
        <v>173</v>
      </c>
      <c r="H44" s="109" t="s">
        <v>173</v>
      </c>
      <c r="I44" s="109" t="s">
        <v>173</v>
      </c>
      <c r="J44" s="18" t="n">
        <v>24743114</v>
      </c>
      <c r="K44" s="18" t="n">
        <v>1570</v>
      </c>
      <c r="L44" s="18" t="n">
        <v>46438</v>
      </c>
      <c r="M44" s="109" t="s">
        <v>173</v>
      </c>
      <c r="N44" s="0" t="n">
        <f aca="false">P44/P3*100</f>
        <v>0.363496664602514</v>
      </c>
      <c r="O44" s="17" t="s">
        <v>16</v>
      </c>
      <c r="P44" s="18" t="n">
        <v>31679132</v>
      </c>
      <c r="Q44" s="18" t="n">
        <v>28349319</v>
      </c>
      <c r="R44" s="18" t="n">
        <v>280186</v>
      </c>
      <c r="S44" s="18" t="n">
        <v>1004696</v>
      </c>
      <c r="T44" s="109" t="s">
        <v>173</v>
      </c>
      <c r="U44" s="109" t="s">
        <v>173</v>
      </c>
      <c r="V44" s="18" t="n">
        <v>313667</v>
      </c>
      <c r="W44" s="18" t="n">
        <v>296161</v>
      </c>
      <c r="X44" s="18" t="n">
        <v>695642</v>
      </c>
      <c r="Y44" s="18" t="n">
        <v>715464</v>
      </c>
      <c r="Z44" s="18" t="n">
        <v>23998</v>
      </c>
    </row>
    <row r="45" customFormat="false" ht="13.8" hidden="false" customHeight="false" outlineLevel="0" collapsed="false">
      <c r="A45" s="0" t="n">
        <f aca="false">C45/C6*100</f>
        <v>8.88505354964204</v>
      </c>
      <c r="B45" s="17" t="s">
        <v>108</v>
      </c>
      <c r="C45" s="18" t="n">
        <v>23780030</v>
      </c>
      <c r="D45" s="18" t="n">
        <v>449429</v>
      </c>
      <c r="E45" s="109" t="s">
        <v>173</v>
      </c>
      <c r="F45" s="18" t="n">
        <v>77139</v>
      </c>
      <c r="G45" s="109" t="s">
        <v>173</v>
      </c>
      <c r="H45" s="109" t="s">
        <v>173</v>
      </c>
      <c r="I45" s="18" t="n">
        <v>16110</v>
      </c>
      <c r="J45" s="18" t="n">
        <v>18188666</v>
      </c>
      <c r="K45" s="18" t="n">
        <v>74598</v>
      </c>
      <c r="L45" s="18" t="n">
        <v>4974088</v>
      </c>
      <c r="M45" s="109" t="s">
        <v>173</v>
      </c>
      <c r="N45" s="0" t="n">
        <f aca="false">P45/P3*100</f>
        <v>0.354114934986764</v>
      </c>
      <c r="O45" s="17" t="s">
        <v>60</v>
      </c>
      <c r="P45" s="18" t="n">
        <v>30861504</v>
      </c>
      <c r="Q45" s="18" t="n">
        <v>1102096</v>
      </c>
      <c r="R45" s="109" t="s">
        <v>173</v>
      </c>
      <c r="S45" s="18" t="n">
        <v>386589</v>
      </c>
      <c r="T45" s="18" t="n">
        <v>11786646</v>
      </c>
      <c r="U45" s="18" t="n">
        <v>2659730</v>
      </c>
      <c r="V45" s="18" t="n">
        <v>55322</v>
      </c>
      <c r="W45" s="18" t="n">
        <v>5555641</v>
      </c>
      <c r="X45" s="18" t="n">
        <v>3951496</v>
      </c>
      <c r="Y45" s="18" t="n">
        <v>5363985</v>
      </c>
      <c r="Z45" s="109" t="s">
        <v>173</v>
      </c>
    </row>
    <row r="46" customFormat="false" ht="13.8" hidden="false" customHeight="false" outlineLevel="0" collapsed="false">
      <c r="A46" s="0" t="n">
        <f aca="false">C46/C6*100</f>
        <v>5.19194385364642</v>
      </c>
      <c r="B46" s="17" t="s">
        <v>124</v>
      </c>
      <c r="C46" s="18" t="n">
        <v>13895761</v>
      </c>
      <c r="D46" s="18" t="n">
        <v>333822</v>
      </c>
      <c r="E46" s="18" t="n">
        <v>6447</v>
      </c>
      <c r="F46" s="109" t="s">
        <v>173</v>
      </c>
      <c r="G46" s="109" t="s">
        <v>173</v>
      </c>
      <c r="H46" s="109" t="s">
        <v>173</v>
      </c>
      <c r="I46" s="18" t="n">
        <v>959</v>
      </c>
      <c r="J46" s="18" t="n">
        <v>13188269</v>
      </c>
      <c r="K46" s="18" t="n">
        <v>242863</v>
      </c>
      <c r="L46" s="18" t="n">
        <v>123400</v>
      </c>
      <c r="M46" s="109" t="s">
        <v>173</v>
      </c>
      <c r="N46" s="0" t="n">
        <f aca="false">P46/P3*100</f>
        <v>0.329212539624936</v>
      </c>
      <c r="O46" s="17" t="s">
        <v>66</v>
      </c>
      <c r="P46" s="18" t="n">
        <v>28691233</v>
      </c>
      <c r="Q46" s="18" t="n">
        <v>22265</v>
      </c>
      <c r="R46" s="18" t="n">
        <v>44965</v>
      </c>
      <c r="S46" s="18" t="n">
        <v>379278</v>
      </c>
      <c r="T46" s="18" t="n">
        <v>5081</v>
      </c>
      <c r="U46" s="109" t="s">
        <v>173</v>
      </c>
      <c r="V46" s="18" t="n">
        <v>6200802</v>
      </c>
      <c r="W46" s="18" t="n">
        <v>5318890</v>
      </c>
      <c r="X46" s="18" t="n">
        <v>15217694</v>
      </c>
      <c r="Y46" s="18" t="n">
        <v>1502258</v>
      </c>
      <c r="Z46" s="109" t="s">
        <v>173</v>
      </c>
    </row>
    <row r="47" customFormat="false" ht="13.8" hidden="false" customHeight="false" outlineLevel="0" collapsed="false">
      <c r="A47" s="0" t="n">
        <f aca="false">C47/C6*100</f>
        <v>4.33567125026497</v>
      </c>
      <c r="B47" s="17" t="s">
        <v>39</v>
      </c>
      <c r="C47" s="18" t="n">
        <v>11604026</v>
      </c>
      <c r="D47" s="18" t="n">
        <v>2115700</v>
      </c>
      <c r="E47" s="18" t="n">
        <v>577873</v>
      </c>
      <c r="F47" s="18" t="n">
        <v>66420</v>
      </c>
      <c r="G47" s="18" t="n">
        <v>1602</v>
      </c>
      <c r="H47" s="109" t="s">
        <v>173</v>
      </c>
      <c r="I47" s="18" t="n">
        <v>4927481</v>
      </c>
      <c r="J47" s="18" t="n">
        <v>618380</v>
      </c>
      <c r="K47" s="18" t="n">
        <v>3012188</v>
      </c>
      <c r="L47" s="18" t="n">
        <v>284380</v>
      </c>
      <c r="M47" s="109" t="s">
        <v>173</v>
      </c>
      <c r="N47" s="0" t="n">
        <f aca="false">P47/P3*100</f>
        <v>0.319789536861217</v>
      </c>
      <c r="O47" s="17" t="s">
        <v>36</v>
      </c>
      <c r="P47" s="18" t="n">
        <v>27870008</v>
      </c>
      <c r="Q47" s="18" t="n">
        <v>9755470</v>
      </c>
      <c r="R47" s="109" t="s">
        <v>173</v>
      </c>
      <c r="S47" s="18" t="n">
        <v>40370</v>
      </c>
      <c r="T47" s="109" t="s">
        <v>173</v>
      </c>
      <c r="U47" s="18" t="n">
        <v>1029</v>
      </c>
      <c r="V47" s="18" t="n">
        <v>2067</v>
      </c>
      <c r="W47" s="18" t="n">
        <v>108828</v>
      </c>
      <c r="X47" s="18" t="n">
        <v>15969039</v>
      </c>
      <c r="Y47" s="18" t="n">
        <v>1993206</v>
      </c>
      <c r="Z47" s="109" t="s">
        <v>173</v>
      </c>
    </row>
    <row r="48" customFormat="false" ht="13.8" hidden="false" customHeight="false" outlineLevel="0" collapsed="false">
      <c r="A48" s="0" t="n">
        <f aca="false">C48/C6*100</f>
        <v>4.04856855578733</v>
      </c>
      <c r="B48" s="17" t="s">
        <v>161</v>
      </c>
      <c r="C48" s="18" t="n">
        <v>10835622</v>
      </c>
      <c r="D48" s="18" t="n">
        <v>101906</v>
      </c>
      <c r="E48" s="109" t="s">
        <v>173</v>
      </c>
      <c r="F48" s="18" t="n">
        <v>24915</v>
      </c>
      <c r="G48" s="109" t="s">
        <v>173</v>
      </c>
      <c r="H48" s="109" t="s">
        <v>173</v>
      </c>
      <c r="I48" s="18" t="n">
        <v>724038</v>
      </c>
      <c r="J48" s="18" t="n">
        <v>6366934</v>
      </c>
      <c r="K48" s="18" t="n">
        <v>2098084</v>
      </c>
      <c r="L48" s="18" t="n">
        <v>1519744</v>
      </c>
      <c r="M48" s="109" t="s">
        <v>173</v>
      </c>
      <c r="N48" s="0" t="n">
        <f aca="false">P48/P3*100</f>
        <v>0.318921148451024</v>
      </c>
      <c r="O48" s="17" t="s">
        <v>63</v>
      </c>
      <c r="P48" s="18" t="n">
        <v>27794327</v>
      </c>
      <c r="Q48" s="18" t="n">
        <v>2370889</v>
      </c>
      <c r="R48" s="18" t="n">
        <v>964933</v>
      </c>
      <c r="S48" s="18" t="n">
        <v>911</v>
      </c>
      <c r="T48" s="109" t="s">
        <v>173</v>
      </c>
      <c r="U48" s="109" t="s">
        <v>173</v>
      </c>
      <c r="V48" s="18" t="n">
        <v>19483651</v>
      </c>
      <c r="W48" s="18" t="n">
        <v>161119</v>
      </c>
      <c r="X48" s="18" t="n">
        <v>2508041</v>
      </c>
      <c r="Y48" s="18" t="n">
        <v>2304783</v>
      </c>
      <c r="Z48" s="109" t="s">
        <v>173</v>
      </c>
    </row>
    <row r="49" customFormat="false" ht="13.8" hidden="false" customHeight="false" outlineLevel="0" collapsed="false">
      <c r="A49" s="0" t="n">
        <f aca="false">C49/C6*100</f>
        <v>3.10549304927023</v>
      </c>
      <c r="B49" s="17" t="s">
        <v>111</v>
      </c>
      <c r="C49" s="18" t="n">
        <v>8311567</v>
      </c>
      <c r="D49" s="18" t="n">
        <v>606345</v>
      </c>
      <c r="E49" s="18" t="n">
        <v>758846</v>
      </c>
      <c r="F49" s="109" t="s">
        <v>173</v>
      </c>
      <c r="G49" s="18" t="n">
        <v>749</v>
      </c>
      <c r="H49" s="109" t="s">
        <v>173</v>
      </c>
      <c r="I49" s="18" t="n">
        <v>41290</v>
      </c>
      <c r="J49" s="18" t="n">
        <v>1411738</v>
      </c>
      <c r="K49" s="18" t="n">
        <v>319894</v>
      </c>
      <c r="L49" s="18" t="n">
        <v>5172705</v>
      </c>
      <c r="M49" s="109" t="s">
        <v>173</v>
      </c>
      <c r="N49" s="0" t="n">
        <f aca="false">P49/P3*100</f>
        <v>0.311689650017846</v>
      </c>
      <c r="O49" s="17" t="s">
        <v>79</v>
      </c>
      <c r="P49" s="18" t="n">
        <v>27164094</v>
      </c>
      <c r="Q49" s="18" t="n">
        <v>3879375</v>
      </c>
      <c r="R49" s="109" t="s">
        <v>173</v>
      </c>
      <c r="S49" s="18" t="n">
        <v>2461531</v>
      </c>
      <c r="T49" s="18" t="n">
        <v>434</v>
      </c>
      <c r="U49" s="109" t="s">
        <v>173</v>
      </c>
      <c r="V49" s="18" t="n">
        <v>696826</v>
      </c>
      <c r="W49" s="18" t="n">
        <v>2204477</v>
      </c>
      <c r="X49" s="18" t="n">
        <v>16580229</v>
      </c>
      <c r="Y49" s="18" t="n">
        <v>1341221</v>
      </c>
      <c r="Z49" s="109" t="s">
        <v>173</v>
      </c>
    </row>
    <row r="50" customFormat="false" ht="13.8" hidden="false" customHeight="false" outlineLevel="0" collapsed="false">
      <c r="A50" s="0" t="n">
        <f aca="false">C50/C6*100</f>
        <v>3.01138819565258</v>
      </c>
      <c r="B50" s="17" t="s">
        <v>34</v>
      </c>
      <c r="C50" s="18" t="n">
        <v>8059704</v>
      </c>
      <c r="D50" s="18" t="n">
        <v>5394286</v>
      </c>
      <c r="E50" s="18" t="n">
        <v>822271</v>
      </c>
      <c r="F50" s="18" t="n">
        <v>26504</v>
      </c>
      <c r="G50" s="109" t="s">
        <v>173</v>
      </c>
      <c r="H50" s="18" t="n">
        <v>45059</v>
      </c>
      <c r="I50" s="18" t="n">
        <v>526642</v>
      </c>
      <c r="J50" s="18" t="n">
        <v>122280</v>
      </c>
      <c r="K50" s="18" t="n">
        <v>753226</v>
      </c>
      <c r="L50" s="18" t="n">
        <v>354904</v>
      </c>
      <c r="M50" s="18" t="n">
        <v>14531</v>
      </c>
      <c r="N50" s="0" t="n">
        <f aca="false">P50/P3*100</f>
        <v>0.295766946863218</v>
      </c>
      <c r="O50" s="17" t="s">
        <v>175</v>
      </c>
      <c r="P50" s="18" t="n">
        <v>25776413</v>
      </c>
      <c r="Q50" s="18" t="n">
        <v>29000</v>
      </c>
      <c r="R50" s="18" t="n">
        <v>71486</v>
      </c>
      <c r="S50" s="18" t="n">
        <v>496412</v>
      </c>
      <c r="T50" s="18" t="n">
        <v>412</v>
      </c>
      <c r="U50" s="18" t="n">
        <v>2148</v>
      </c>
      <c r="V50" s="18" t="n">
        <v>4872170</v>
      </c>
      <c r="W50" s="18" t="n">
        <v>3268850</v>
      </c>
      <c r="X50" s="18" t="n">
        <v>14436333</v>
      </c>
      <c r="Y50" s="18" t="n">
        <v>2586380</v>
      </c>
      <c r="Z50" s="18" t="n">
        <v>13223</v>
      </c>
    </row>
    <row r="51" customFormat="false" ht="13.8" hidden="false" customHeight="false" outlineLevel="0" collapsed="false">
      <c r="A51" s="0" t="n">
        <f aca="false">C51/C6*100</f>
        <v>2.56866275158373</v>
      </c>
      <c r="B51" s="17" t="s">
        <v>64</v>
      </c>
      <c r="C51" s="18" t="n">
        <v>6874790</v>
      </c>
      <c r="D51" s="18" t="n">
        <v>3069082</v>
      </c>
      <c r="E51" s="18" t="n">
        <v>2734563</v>
      </c>
      <c r="F51" s="18" t="n">
        <v>83700</v>
      </c>
      <c r="G51" s="109" t="s">
        <v>173</v>
      </c>
      <c r="H51" s="18" t="n">
        <v>18066</v>
      </c>
      <c r="I51" s="18" t="n">
        <v>635789</v>
      </c>
      <c r="J51" s="18" t="n">
        <v>35842</v>
      </c>
      <c r="K51" s="18" t="n">
        <v>70172</v>
      </c>
      <c r="L51" s="18" t="n">
        <v>215810</v>
      </c>
      <c r="M51" s="18" t="n">
        <v>11767</v>
      </c>
      <c r="N51" s="0" t="n">
        <f aca="false">P51/P3*100</f>
        <v>0.274359711296632</v>
      </c>
      <c r="O51" s="17" t="s">
        <v>29</v>
      </c>
      <c r="P51" s="18" t="n">
        <v>23910749</v>
      </c>
      <c r="Q51" s="18" t="n">
        <v>1538230</v>
      </c>
      <c r="R51" s="18" t="n">
        <v>146959</v>
      </c>
      <c r="S51" s="18" t="n">
        <v>98542</v>
      </c>
      <c r="T51" s="18" t="n">
        <v>96251</v>
      </c>
      <c r="U51" s="18" t="n">
        <v>374844</v>
      </c>
      <c r="V51" s="18" t="n">
        <v>1585242</v>
      </c>
      <c r="W51" s="18" t="n">
        <v>2803900</v>
      </c>
      <c r="X51" s="18" t="n">
        <v>16559508</v>
      </c>
      <c r="Y51" s="18" t="n">
        <v>707273</v>
      </c>
      <c r="Z51" s="109" t="s">
        <v>173</v>
      </c>
    </row>
    <row r="52" customFormat="false" ht="13.8" hidden="false" customHeight="false" outlineLevel="0" collapsed="false">
      <c r="A52" s="0" t="n">
        <f aca="false">C52/C6*100</f>
        <v>2.10638797255507</v>
      </c>
      <c r="B52" s="17" t="s">
        <v>159</v>
      </c>
      <c r="C52" s="18" t="n">
        <v>5637554</v>
      </c>
      <c r="D52" s="18" t="n">
        <v>2464755</v>
      </c>
      <c r="E52" s="18" t="n">
        <v>4751</v>
      </c>
      <c r="F52" s="109" t="s">
        <v>173</v>
      </c>
      <c r="G52" s="109" t="s">
        <v>173</v>
      </c>
      <c r="H52" s="18" t="n">
        <v>821</v>
      </c>
      <c r="I52" s="18" t="n">
        <v>2845</v>
      </c>
      <c r="J52" s="18" t="n">
        <v>1774663</v>
      </c>
      <c r="K52" s="18" t="n">
        <v>867692</v>
      </c>
      <c r="L52" s="18" t="n">
        <v>157878</v>
      </c>
      <c r="M52" s="18" t="n">
        <v>364149</v>
      </c>
      <c r="N52" s="0" t="n">
        <f aca="false">P52/P3*100</f>
        <v>0.245470091175002</v>
      </c>
      <c r="O52" s="17" t="s">
        <v>111</v>
      </c>
      <c r="P52" s="18" t="n">
        <v>21392987</v>
      </c>
      <c r="Q52" s="18" t="n">
        <v>2218478</v>
      </c>
      <c r="R52" s="18" t="n">
        <v>40263</v>
      </c>
      <c r="S52" s="18" t="n">
        <v>180897</v>
      </c>
      <c r="T52" s="18" t="n">
        <v>1104277</v>
      </c>
      <c r="U52" s="18" t="n">
        <v>15753</v>
      </c>
      <c r="V52" s="18" t="n">
        <v>12787455</v>
      </c>
      <c r="W52" s="18" t="n">
        <v>1301983</v>
      </c>
      <c r="X52" s="18" t="n">
        <v>2613905</v>
      </c>
      <c r="Y52" s="18" t="n">
        <v>1129976</v>
      </c>
      <c r="Z52" s="109" t="s">
        <v>173</v>
      </c>
    </row>
    <row r="53" customFormat="false" ht="13.8" hidden="false" customHeight="false" outlineLevel="0" collapsed="false">
      <c r="B53" s="17" t="s">
        <v>174</v>
      </c>
      <c r="C53" s="18" t="n">
        <v>5138846</v>
      </c>
      <c r="D53" s="18" t="n">
        <v>39955</v>
      </c>
      <c r="E53" s="109" t="s">
        <v>173</v>
      </c>
      <c r="F53" s="18" t="n">
        <v>149</v>
      </c>
      <c r="G53" s="109" t="s">
        <v>173</v>
      </c>
      <c r="H53" s="109" t="s">
        <v>173</v>
      </c>
      <c r="I53" s="109" t="s">
        <v>173</v>
      </c>
      <c r="J53" s="18" t="n">
        <v>781699</v>
      </c>
      <c r="K53" s="18" t="n">
        <v>4247152</v>
      </c>
      <c r="L53" s="18" t="n">
        <v>69892</v>
      </c>
      <c r="M53" s="109" t="s">
        <v>173</v>
      </c>
      <c r="N53" s="0" t="n">
        <f aca="false">P53/P3*100</f>
        <v>0.242361639089758</v>
      </c>
      <c r="O53" s="17" t="s">
        <v>27</v>
      </c>
      <c r="P53" s="18" t="n">
        <v>21122082</v>
      </c>
      <c r="Q53" s="18" t="n">
        <v>18135836</v>
      </c>
      <c r="R53" s="109" t="s">
        <v>173</v>
      </c>
      <c r="S53" s="18" t="n">
        <v>2914609</v>
      </c>
      <c r="T53" s="109" t="s">
        <v>173</v>
      </c>
      <c r="U53" s="18" t="n">
        <v>210</v>
      </c>
      <c r="V53" s="18" t="n">
        <v>27640</v>
      </c>
      <c r="W53" s="18" t="n">
        <v>15531</v>
      </c>
      <c r="X53" s="18" t="n">
        <v>12175</v>
      </c>
      <c r="Y53" s="18" t="n">
        <v>15225</v>
      </c>
      <c r="Z53" s="18" t="n">
        <v>857</v>
      </c>
    </row>
    <row r="54" customFormat="false" ht="13.8" hidden="false" customHeight="false" outlineLevel="0" collapsed="false">
      <c r="B54" s="17" t="s">
        <v>60</v>
      </c>
      <c r="C54" s="18" t="n">
        <v>4917493</v>
      </c>
      <c r="D54" s="109" t="s">
        <v>173</v>
      </c>
      <c r="E54" s="18" t="n">
        <v>4778360</v>
      </c>
      <c r="F54" s="109" t="s">
        <v>173</v>
      </c>
      <c r="G54" s="109" t="s">
        <v>173</v>
      </c>
      <c r="H54" s="109" t="s">
        <v>173</v>
      </c>
      <c r="I54" s="109" t="s">
        <v>173</v>
      </c>
      <c r="J54" s="109" t="s">
        <v>173</v>
      </c>
      <c r="K54" s="18" t="n">
        <v>120925</v>
      </c>
      <c r="L54" s="18" t="n">
        <v>18208</v>
      </c>
      <c r="M54" s="109" t="s">
        <v>173</v>
      </c>
      <c r="N54" s="0" t="n">
        <f aca="false">P54/P3*100</f>
        <v>0.185594032733269</v>
      </c>
      <c r="O54" s="17" t="s">
        <v>33</v>
      </c>
      <c r="P54" s="18" t="n">
        <v>16174723</v>
      </c>
      <c r="Q54" s="18" t="n">
        <v>14333403</v>
      </c>
      <c r="R54" s="109" t="s">
        <v>173</v>
      </c>
      <c r="S54" s="109" t="s">
        <v>173</v>
      </c>
      <c r="T54" s="18" t="n">
        <v>1840799</v>
      </c>
      <c r="U54" s="109" t="s">
        <v>173</v>
      </c>
      <c r="V54" s="109" t="s">
        <v>173</v>
      </c>
      <c r="W54" s="18" t="n">
        <v>251</v>
      </c>
      <c r="X54" s="18" t="n">
        <v>32</v>
      </c>
      <c r="Y54" s="18" t="n">
        <v>238</v>
      </c>
      <c r="Z54" s="109" t="s">
        <v>173</v>
      </c>
    </row>
    <row r="55" customFormat="false" ht="13.8" hidden="false" customHeight="false" outlineLevel="0" collapsed="false">
      <c r="B55" s="17" t="s">
        <v>61</v>
      </c>
      <c r="C55" s="18" t="n">
        <v>4178961</v>
      </c>
      <c r="D55" s="18" t="n">
        <v>55557</v>
      </c>
      <c r="E55" s="18" t="n">
        <v>3224538</v>
      </c>
      <c r="F55" s="109" t="s">
        <v>173</v>
      </c>
      <c r="G55" s="109" t="s">
        <v>173</v>
      </c>
      <c r="H55" s="109" t="s">
        <v>173</v>
      </c>
      <c r="I55" s="18" t="n">
        <v>57317</v>
      </c>
      <c r="J55" s="18" t="n">
        <v>554253</v>
      </c>
      <c r="K55" s="18" t="n">
        <v>141510</v>
      </c>
      <c r="L55" s="18" t="n">
        <v>145786</v>
      </c>
      <c r="M55" s="109" t="s">
        <v>173</v>
      </c>
      <c r="N55" s="0" t="n">
        <f aca="false">P55/P3*100</f>
        <v>0.160988787972764</v>
      </c>
      <c r="O55" s="17" t="s">
        <v>180</v>
      </c>
      <c r="P55" s="18" t="n">
        <v>14030349</v>
      </c>
      <c r="Q55" s="18" t="n">
        <v>2943724</v>
      </c>
      <c r="R55" s="109" t="s">
        <v>173</v>
      </c>
      <c r="S55" s="18" t="n">
        <v>2320</v>
      </c>
      <c r="T55" s="18" t="n">
        <v>170650</v>
      </c>
      <c r="U55" s="109" t="s">
        <v>173</v>
      </c>
      <c r="V55" s="18" t="n">
        <v>838</v>
      </c>
      <c r="W55" s="18" t="n">
        <v>42583</v>
      </c>
      <c r="X55" s="18" t="n">
        <v>9321380</v>
      </c>
      <c r="Y55" s="18" t="n">
        <v>1548855</v>
      </c>
      <c r="Z55" s="109" t="s">
        <v>173</v>
      </c>
    </row>
    <row r="56" customFormat="false" ht="13.8" hidden="false" customHeight="false" outlineLevel="0" collapsed="false">
      <c r="B56" s="17" t="s">
        <v>181</v>
      </c>
      <c r="C56" s="18" t="n">
        <v>4080891</v>
      </c>
      <c r="D56" s="18" t="n">
        <v>2024332</v>
      </c>
      <c r="E56" s="18" t="n">
        <v>17316</v>
      </c>
      <c r="F56" s="18" t="n">
        <v>185473</v>
      </c>
      <c r="G56" s="109" t="s">
        <v>173</v>
      </c>
      <c r="H56" s="109" t="s">
        <v>173</v>
      </c>
      <c r="I56" s="18" t="n">
        <v>908741</v>
      </c>
      <c r="J56" s="18" t="n">
        <v>84677</v>
      </c>
      <c r="K56" s="18" t="n">
        <v>69430</v>
      </c>
      <c r="L56" s="18" t="n">
        <v>787387</v>
      </c>
      <c r="M56" s="18" t="n">
        <v>3534</v>
      </c>
      <c r="N56" s="0" t="n">
        <f aca="false">P56/P3*100</f>
        <v>0.160287695224899</v>
      </c>
      <c r="O56" s="17" t="s">
        <v>31</v>
      </c>
      <c r="P56" s="18" t="n">
        <v>13969248</v>
      </c>
      <c r="Q56" s="18" t="n">
        <v>13722797</v>
      </c>
      <c r="R56" s="109" t="s">
        <v>173</v>
      </c>
      <c r="S56" s="18" t="n">
        <v>234345</v>
      </c>
      <c r="T56" s="109" t="s">
        <v>173</v>
      </c>
      <c r="U56" s="109" t="s">
        <v>173</v>
      </c>
      <c r="V56" s="18" t="n">
        <v>61</v>
      </c>
      <c r="W56" s="109" t="s">
        <v>173</v>
      </c>
      <c r="X56" s="18" t="n">
        <v>8663</v>
      </c>
      <c r="Y56" s="18" t="n">
        <v>3383</v>
      </c>
      <c r="Z56" s="109" t="s">
        <v>173</v>
      </c>
    </row>
    <row r="57" customFormat="false" ht="13.8" hidden="false" customHeight="false" outlineLevel="0" collapsed="false">
      <c r="B57" s="17" t="s">
        <v>182</v>
      </c>
      <c r="C57" s="18" t="n">
        <v>3905744</v>
      </c>
      <c r="D57" s="18" t="n">
        <v>1496186</v>
      </c>
      <c r="E57" s="18" t="n">
        <v>273322</v>
      </c>
      <c r="F57" s="18" t="n">
        <v>76809</v>
      </c>
      <c r="G57" s="18" t="n">
        <v>13386</v>
      </c>
      <c r="H57" s="109" t="s">
        <v>173</v>
      </c>
      <c r="I57" s="18" t="n">
        <v>366368</v>
      </c>
      <c r="J57" s="18" t="n">
        <v>1354505</v>
      </c>
      <c r="K57" s="18" t="n">
        <v>207488</v>
      </c>
      <c r="L57" s="18" t="n">
        <v>117681</v>
      </c>
      <c r="M57" s="109" t="s">
        <v>173</v>
      </c>
      <c r="N57" s="0" t="n">
        <f aca="false">P57/P3*100</f>
        <v>0.128587771885646</v>
      </c>
      <c r="O57" s="17" t="s">
        <v>177</v>
      </c>
      <c r="P57" s="18" t="n">
        <v>11206565</v>
      </c>
      <c r="Q57" s="18" t="n">
        <v>372380</v>
      </c>
      <c r="R57" s="109" t="s">
        <v>173</v>
      </c>
      <c r="S57" s="18" t="n">
        <v>49425</v>
      </c>
      <c r="T57" s="18" t="n">
        <v>95</v>
      </c>
      <c r="U57" s="109" t="s">
        <v>173</v>
      </c>
      <c r="V57" s="18" t="n">
        <v>41639</v>
      </c>
      <c r="W57" s="18" t="n">
        <v>10739324</v>
      </c>
      <c r="X57" s="18" t="n">
        <v>2552</v>
      </c>
      <c r="Y57" s="18" t="n">
        <v>1150</v>
      </c>
      <c r="Z57" s="109" t="s">
        <v>173</v>
      </c>
    </row>
    <row r="58" customFormat="false" ht="13.8" hidden="false" customHeight="false" outlineLevel="0" collapsed="false">
      <c r="B58" s="17" t="s">
        <v>164</v>
      </c>
      <c r="C58" s="18" t="n">
        <v>3580097</v>
      </c>
      <c r="D58" s="18" t="n">
        <v>1566313</v>
      </c>
      <c r="E58" s="18" t="n">
        <v>366240</v>
      </c>
      <c r="F58" s="18" t="n">
        <v>462</v>
      </c>
      <c r="G58" s="18" t="n">
        <v>76</v>
      </c>
      <c r="H58" s="109" t="s">
        <v>173</v>
      </c>
      <c r="I58" s="18" t="n">
        <v>318</v>
      </c>
      <c r="J58" s="18" t="n">
        <v>5675</v>
      </c>
      <c r="K58" s="18" t="n">
        <v>1164142</v>
      </c>
      <c r="L58" s="18" t="n">
        <v>476871</v>
      </c>
      <c r="M58" s="109" t="s">
        <v>173</v>
      </c>
      <c r="N58" s="0" t="n">
        <f aca="false">P58/P3*100</f>
        <v>0.11396237889385</v>
      </c>
      <c r="O58" s="17" t="s">
        <v>124</v>
      </c>
      <c r="P58" s="18" t="n">
        <v>9931946</v>
      </c>
      <c r="Q58" s="18" t="n">
        <v>76936</v>
      </c>
      <c r="R58" s="18" t="n">
        <v>73503</v>
      </c>
      <c r="S58" s="18" t="n">
        <v>165603</v>
      </c>
      <c r="T58" s="18" t="n">
        <v>22062</v>
      </c>
      <c r="U58" s="109" t="s">
        <v>173</v>
      </c>
      <c r="V58" s="18" t="n">
        <v>2476945</v>
      </c>
      <c r="W58" s="18" t="n">
        <v>2820053</v>
      </c>
      <c r="X58" s="18" t="n">
        <v>3469089</v>
      </c>
      <c r="Y58" s="18" t="n">
        <v>567762</v>
      </c>
      <c r="Z58" s="18" t="n">
        <v>259993</v>
      </c>
    </row>
    <row r="59" customFormat="false" ht="13.8" hidden="false" customHeight="false" outlineLevel="0" collapsed="false">
      <c r="B59" s="17" t="s">
        <v>160</v>
      </c>
      <c r="C59" s="18" t="n">
        <v>3570486</v>
      </c>
      <c r="D59" s="18" t="n">
        <v>55913</v>
      </c>
      <c r="E59" s="18" t="n">
        <v>16331</v>
      </c>
      <c r="F59" s="18" t="n">
        <v>9239</v>
      </c>
      <c r="G59" s="18" t="n">
        <v>2632</v>
      </c>
      <c r="H59" s="109" t="s">
        <v>173</v>
      </c>
      <c r="I59" s="18" t="n">
        <v>18969</v>
      </c>
      <c r="J59" s="18" t="n">
        <v>616569</v>
      </c>
      <c r="K59" s="18" t="n">
        <v>580282</v>
      </c>
      <c r="L59" s="18" t="n">
        <v>1438737</v>
      </c>
      <c r="M59" s="18" t="n">
        <v>831813</v>
      </c>
      <c r="N59" s="0" t="n">
        <f aca="false">P59/P3*100</f>
        <v>0.110260910730387</v>
      </c>
      <c r="O59" s="17" t="s">
        <v>147</v>
      </c>
      <c r="P59" s="18" t="n">
        <v>9609359</v>
      </c>
      <c r="Q59" s="18" t="n">
        <v>42</v>
      </c>
      <c r="R59" s="109" t="s">
        <v>173</v>
      </c>
      <c r="S59" s="109" t="s">
        <v>173</v>
      </c>
      <c r="T59" s="109" t="s">
        <v>173</v>
      </c>
      <c r="U59" s="109" t="s">
        <v>173</v>
      </c>
      <c r="V59" s="18" t="n">
        <v>7480</v>
      </c>
      <c r="W59" s="18" t="n">
        <v>135359</v>
      </c>
      <c r="X59" s="109" t="s">
        <v>173</v>
      </c>
      <c r="Y59" s="18" t="n">
        <v>9466477</v>
      </c>
      <c r="Z59" s="109" t="s">
        <v>173</v>
      </c>
    </row>
    <row r="60" customFormat="false" ht="13.8" hidden="false" customHeight="false" outlineLevel="0" collapsed="false">
      <c r="B60" s="17" t="s">
        <v>178</v>
      </c>
      <c r="C60" s="18" t="n">
        <v>3548890</v>
      </c>
      <c r="D60" s="18" t="n">
        <v>1341465</v>
      </c>
      <c r="E60" s="109" t="s">
        <v>173</v>
      </c>
      <c r="F60" s="109" t="s">
        <v>173</v>
      </c>
      <c r="G60" s="109" t="s">
        <v>173</v>
      </c>
      <c r="H60" s="109" t="s">
        <v>173</v>
      </c>
      <c r="I60" s="18" t="n">
        <v>2207423</v>
      </c>
      <c r="J60" s="109" t="s">
        <v>173</v>
      </c>
      <c r="K60" s="109" t="s">
        <v>173</v>
      </c>
      <c r="L60" s="18" t="n">
        <v>2</v>
      </c>
      <c r="M60" s="109" t="s">
        <v>173</v>
      </c>
      <c r="N60" s="0" t="n">
        <f aca="false">P60/P3*100</f>
        <v>0.101813076447755</v>
      </c>
      <c r="O60" s="17" t="s">
        <v>109</v>
      </c>
      <c r="P60" s="18" t="n">
        <v>8873121</v>
      </c>
      <c r="Q60" s="18" t="n">
        <v>1923966</v>
      </c>
      <c r="R60" s="109" t="s">
        <v>173</v>
      </c>
      <c r="S60" s="18" t="n">
        <v>2613</v>
      </c>
      <c r="T60" s="18" t="n">
        <v>428979</v>
      </c>
      <c r="U60" s="109" t="s">
        <v>173</v>
      </c>
      <c r="V60" s="18" t="n">
        <v>6080192</v>
      </c>
      <c r="W60" s="18" t="n">
        <v>295276</v>
      </c>
      <c r="X60" s="18" t="n">
        <v>114016</v>
      </c>
      <c r="Y60" s="18" t="n">
        <v>28079</v>
      </c>
      <c r="Z60" s="109" t="s">
        <v>173</v>
      </c>
    </row>
    <row r="61" customFormat="false" ht="13.8" hidden="false" customHeight="false" outlineLevel="0" collapsed="false">
      <c r="B61" s="17" t="s">
        <v>16</v>
      </c>
      <c r="C61" s="18" t="n">
        <v>3525647</v>
      </c>
      <c r="D61" s="109" t="s">
        <v>173</v>
      </c>
      <c r="E61" s="18" t="n">
        <v>410185</v>
      </c>
      <c r="F61" s="109" t="s">
        <v>173</v>
      </c>
      <c r="G61" s="109" t="s">
        <v>173</v>
      </c>
      <c r="H61" s="109" t="s">
        <v>173</v>
      </c>
      <c r="I61" s="18" t="n">
        <v>10336</v>
      </c>
      <c r="J61" s="18" t="n">
        <v>617480</v>
      </c>
      <c r="K61" s="18" t="n">
        <v>2487537</v>
      </c>
      <c r="L61" s="18" t="n">
        <v>109</v>
      </c>
      <c r="M61" s="109" t="s">
        <v>173</v>
      </c>
      <c r="N61" s="0" t="n">
        <f aca="false">P61/P3*100</f>
        <v>0.100174864081373</v>
      </c>
      <c r="O61" s="17" t="s">
        <v>159</v>
      </c>
      <c r="P61" s="18" t="n">
        <v>8730349</v>
      </c>
      <c r="Q61" s="18" t="n">
        <v>721874</v>
      </c>
      <c r="R61" s="109" t="s">
        <v>173</v>
      </c>
      <c r="S61" s="18" t="n">
        <v>56082</v>
      </c>
      <c r="T61" s="18" t="n">
        <v>1516926</v>
      </c>
      <c r="U61" s="109" t="s">
        <v>173</v>
      </c>
      <c r="V61" s="18" t="n">
        <v>2608098</v>
      </c>
      <c r="W61" s="18" t="n">
        <v>1721363</v>
      </c>
      <c r="X61" s="18" t="n">
        <v>1156884</v>
      </c>
      <c r="Y61" s="18" t="n">
        <v>949122</v>
      </c>
      <c r="Z61" s="109" t="s">
        <v>173</v>
      </c>
    </row>
    <row r="62" customFormat="false" ht="13.8" hidden="false" customHeight="false" outlineLevel="0" collapsed="false">
      <c r="B62" s="17" t="s">
        <v>179</v>
      </c>
      <c r="C62" s="18" t="n">
        <v>3397188</v>
      </c>
      <c r="D62" s="18" t="n">
        <v>87256</v>
      </c>
      <c r="E62" s="109" t="s">
        <v>173</v>
      </c>
      <c r="F62" s="18" t="n">
        <v>436898</v>
      </c>
      <c r="G62" s="109" t="s">
        <v>173</v>
      </c>
      <c r="H62" s="109" t="s">
        <v>173</v>
      </c>
      <c r="I62" s="18" t="n">
        <v>440933</v>
      </c>
      <c r="J62" s="18" t="n">
        <v>2805</v>
      </c>
      <c r="K62" s="18" t="n">
        <v>911143</v>
      </c>
      <c r="L62" s="18" t="n">
        <v>1518153</v>
      </c>
      <c r="M62" s="109" t="s">
        <v>173</v>
      </c>
      <c r="N62" s="0" t="n">
        <f aca="false">P62/P3*100</f>
        <v>0.0956915583431728</v>
      </c>
      <c r="O62" s="17" t="s">
        <v>64</v>
      </c>
      <c r="P62" s="18" t="n">
        <v>8339624</v>
      </c>
      <c r="Q62" s="18" t="n">
        <v>5785802</v>
      </c>
      <c r="R62" s="18" t="n">
        <v>17225</v>
      </c>
      <c r="S62" s="18" t="n">
        <v>19122</v>
      </c>
      <c r="T62" s="18" t="n">
        <v>15293</v>
      </c>
      <c r="U62" s="109" t="s">
        <v>173</v>
      </c>
      <c r="V62" s="18" t="n">
        <v>411370</v>
      </c>
      <c r="W62" s="18" t="n">
        <v>407990</v>
      </c>
      <c r="X62" s="18" t="n">
        <v>1294124</v>
      </c>
      <c r="Y62" s="18" t="n">
        <v>388698</v>
      </c>
      <c r="Z62" s="109" t="s">
        <v>173</v>
      </c>
    </row>
    <row r="63" customFormat="false" ht="13.8" hidden="false" customHeight="false" outlineLevel="0" collapsed="false">
      <c r="B63" s="17" t="s">
        <v>186</v>
      </c>
      <c r="C63" s="18" t="n">
        <v>3245275</v>
      </c>
      <c r="D63" s="18" t="n">
        <v>1281626</v>
      </c>
      <c r="E63" s="18" t="n">
        <v>116835</v>
      </c>
      <c r="F63" s="18" t="n">
        <v>1076411</v>
      </c>
      <c r="G63" s="109" t="s">
        <v>173</v>
      </c>
      <c r="H63" s="109" t="s">
        <v>173</v>
      </c>
      <c r="I63" s="109" t="s">
        <v>173</v>
      </c>
      <c r="J63" s="109" t="s">
        <v>173</v>
      </c>
      <c r="K63" s="18" t="n">
        <v>708365</v>
      </c>
      <c r="L63" s="18" t="n">
        <v>62038</v>
      </c>
      <c r="M63" s="109" t="s">
        <v>173</v>
      </c>
      <c r="O63" s="17" t="s">
        <v>182</v>
      </c>
      <c r="P63" s="18" t="n">
        <v>7806894</v>
      </c>
      <c r="Q63" s="18" t="n">
        <v>2149157</v>
      </c>
      <c r="R63" s="109" t="s">
        <v>173</v>
      </c>
      <c r="S63" s="18" t="n">
        <v>83584</v>
      </c>
      <c r="T63" s="18" t="n">
        <v>697043</v>
      </c>
      <c r="U63" s="109" t="s">
        <v>173</v>
      </c>
      <c r="V63" s="18" t="n">
        <v>1476793</v>
      </c>
      <c r="W63" s="18" t="n">
        <v>644144</v>
      </c>
      <c r="X63" s="18" t="n">
        <v>2232512</v>
      </c>
      <c r="Y63" s="18" t="n">
        <v>523660</v>
      </c>
      <c r="Z63" s="109" t="s">
        <v>173</v>
      </c>
    </row>
    <row r="64" customFormat="false" ht="13.8" hidden="false" customHeight="false" outlineLevel="0" collapsed="false">
      <c r="B64" s="17" t="s">
        <v>184</v>
      </c>
      <c r="C64" s="18" t="n">
        <v>3111639</v>
      </c>
      <c r="D64" s="18" t="n">
        <v>549930</v>
      </c>
      <c r="E64" s="18" t="n">
        <v>1824251</v>
      </c>
      <c r="F64" s="18" t="n">
        <v>263692</v>
      </c>
      <c r="G64" s="109" t="s">
        <v>173</v>
      </c>
      <c r="H64" s="109" t="s">
        <v>173</v>
      </c>
      <c r="I64" s="18" t="n">
        <v>473082</v>
      </c>
      <c r="J64" s="18" t="n">
        <v>259</v>
      </c>
      <c r="K64" s="109" t="s">
        <v>173</v>
      </c>
      <c r="L64" s="18" t="n">
        <v>424</v>
      </c>
      <c r="M64" s="109" t="s">
        <v>173</v>
      </c>
      <c r="O64" s="17" t="s">
        <v>108</v>
      </c>
      <c r="P64" s="18" t="n">
        <v>7762105</v>
      </c>
      <c r="Q64" s="18" t="n">
        <v>340514</v>
      </c>
      <c r="R64" s="109" t="s">
        <v>173</v>
      </c>
      <c r="S64" s="109" t="s">
        <v>173</v>
      </c>
      <c r="T64" s="109" t="s">
        <v>173</v>
      </c>
      <c r="U64" s="109" t="s">
        <v>173</v>
      </c>
      <c r="V64" s="18" t="n">
        <v>6834532</v>
      </c>
      <c r="W64" s="18" t="n">
        <v>10345</v>
      </c>
      <c r="X64" s="18" t="n">
        <v>5135</v>
      </c>
      <c r="Y64" s="18" t="n">
        <v>571579</v>
      </c>
      <c r="Z64" s="109" t="s">
        <v>173</v>
      </c>
    </row>
    <row r="65" customFormat="false" ht="13.8" hidden="false" customHeight="false" outlineLevel="0" collapsed="false">
      <c r="B65" s="17" t="s">
        <v>78</v>
      </c>
      <c r="C65" s="18" t="n">
        <v>3097032</v>
      </c>
      <c r="D65" s="18" t="n">
        <v>7980</v>
      </c>
      <c r="E65" s="109" t="s">
        <v>173</v>
      </c>
      <c r="F65" s="109" t="s">
        <v>173</v>
      </c>
      <c r="G65" s="109" t="s">
        <v>173</v>
      </c>
      <c r="H65" s="109" t="s">
        <v>173</v>
      </c>
      <c r="I65" s="18" t="n">
        <v>46472</v>
      </c>
      <c r="J65" s="18" t="n">
        <v>31541</v>
      </c>
      <c r="K65" s="18" t="n">
        <v>3003509</v>
      </c>
      <c r="L65" s="18" t="n">
        <v>7529</v>
      </c>
      <c r="M65" s="109" t="s">
        <v>173</v>
      </c>
      <c r="O65" s="17" t="s">
        <v>59</v>
      </c>
      <c r="P65" s="18" t="n">
        <v>7439966</v>
      </c>
      <c r="Q65" s="18" t="n">
        <v>1227738</v>
      </c>
      <c r="R65" s="18" t="n">
        <v>532</v>
      </c>
      <c r="S65" s="18" t="n">
        <v>737803</v>
      </c>
      <c r="T65" s="18" t="n">
        <v>1130101</v>
      </c>
      <c r="U65" s="109" t="s">
        <v>173</v>
      </c>
      <c r="V65" s="18" t="n">
        <v>638825</v>
      </c>
      <c r="W65" s="18" t="n">
        <v>3133716</v>
      </c>
      <c r="X65" s="18" t="n">
        <v>91479</v>
      </c>
      <c r="Y65" s="18" t="n">
        <v>479770</v>
      </c>
      <c r="Z65" s="109" t="s">
        <v>173</v>
      </c>
    </row>
    <row r="66" customFormat="false" ht="13.8" hidden="false" customHeight="false" outlineLevel="0" collapsed="false">
      <c r="B66" s="17" t="s">
        <v>27</v>
      </c>
      <c r="C66" s="18" t="n">
        <v>2690460</v>
      </c>
      <c r="D66" s="109" t="s">
        <v>173</v>
      </c>
      <c r="E66" s="18" t="n">
        <v>2332159</v>
      </c>
      <c r="F66" s="109" t="s">
        <v>173</v>
      </c>
      <c r="G66" s="109" t="s">
        <v>173</v>
      </c>
      <c r="H66" s="109" t="s">
        <v>173</v>
      </c>
      <c r="I66" s="18" t="n">
        <v>2522</v>
      </c>
      <c r="J66" s="109" t="s">
        <v>173</v>
      </c>
      <c r="K66" s="18" t="n">
        <v>355759</v>
      </c>
      <c r="L66" s="18" t="n">
        <v>20</v>
      </c>
      <c r="M66" s="109" t="s">
        <v>173</v>
      </c>
      <c r="O66" s="17" t="s">
        <v>20</v>
      </c>
      <c r="P66" s="18" t="n">
        <v>6895949</v>
      </c>
      <c r="Q66" s="18" t="n">
        <v>1873475</v>
      </c>
      <c r="R66" s="18" t="n">
        <v>58494</v>
      </c>
      <c r="S66" s="18" t="n">
        <v>3041970</v>
      </c>
      <c r="T66" s="109" t="s">
        <v>173</v>
      </c>
      <c r="U66" s="18" t="n">
        <v>4627</v>
      </c>
      <c r="V66" s="18" t="n">
        <v>347786</v>
      </c>
      <c r="W66" s="18" t="n">
        <v>45328</v>
      </c>
      <c r="X66" s="18" t="n">
        <v>1511363</v>
      </c>
      <c r="Y66" s="18" t="n">
        <v>12905</v>
      </c>
      <c r="Z66" s="109" t="s">
        <v>173</v>
      </c>
    </row>
    <row r="67" customFormat="false" ht="13.8" hidden="false" customHeight="false" outlineLevel="0" collapsed="false">
      <c r="B67" s="17" t="s">
        <v>197</v>
      </c>
      <c r="C67" s="18" t="n">
        <v>2335134</v>
      </c>
      <c r="D67" s="18" t="n">
        <v>325050</v>
      </c>
      <c r="E67" s="18" t="n">
        <v>63975</v>
      </c>
      <c r="F67" s="18" t="n">
        <v>454043</v>
      </c>
      <c r="G67" s="109" t="s">
        <v>173</v>
      </c>
      <c r="H67" s="109" t="s">
        <v>173</v>
      </c>
      <c r="I67" s="18" t="n">
        <v>130392</v>
      </c>
      <c r="J67" s="18" t="n">
        <v>677453</v>
      </c>
      <c r="K67" s="18" t="n">
        <v>645323</v>
      </c>
      <c r="L67" s="18" t="n">
        <v>33762</v>
      </c>
      <c r="M67" s="18" t="n">
        <v>5136</v>
      </c>
      <c r="O67" s="17" t="s">
        <v>183</v>
      </c>
      <c r="P67" s="18" t="n">
        <v>6216774</v>
      </c>
      <c r="Q67" s="18" t="n">
        <v>187253</v>
      </c>
      <c r="R67" s="109" t="s">
        <v>173</v>
      </c>
      <c r="S67" s="18" t="n">
        <v>590</v>
      </c>
      <c r="T67" s="109" t="s">
        <v>173</v>
      </c>
      <c r="U67" s="18" t="n">
        <v>147554</v>
      </c>
      <c r="V67" s="18" t="n">
        <v>414461</v>
      </c>
      <c r="W67" s="18" t="n">
        <v>20085</v>
      </c>
      <c r="X67" s="18" t="n">
        <v>3565309</v>
      </c>
      <c r="Y67" s="18" t="n">
        <v>1881522</v>
      </c>
      <c r="Z67" s="109" t="s">
        <v>173</v>
      </c>
    </row>
    <row r="68" customFormat="false" ht="13.8" hidden="false" customHeight="false" outlineLevel="0" collapsed="false">
      <c r="B68" s="17" t="s">
        <v>185</v>
      </c>
      <c r="C68" s="18" t="n">
        <v>2271991</v>
      </c>
      <c r="D68" s="18" t="n">
        <v>1633632</v>
      </c>
      <c r="E68" s="18" t="n">
        <v>5887</v>
      </c>
      <c r="F68" s="109" t="s">
        <v>173</v>
      </c>
      <c r="G68" s="109" t="s">
        <v>173</v>
      </c>
      <c r="H68" s="109" t="s">
        <v>173</v>
      </c>
      <c r="I68" s="18" t="n">
        <v>421417</v>
      </c>
      <c r="J68" s="18" t="n">
        <v>132412</v>
      </c>
      <c r="K68" s="18" t="n">
        <v>56988</v>
      </c>
      <c r="L68" s="18" t="n">
        <v>21655</v>
      </c>
      <c r="M68" s="109" t="s">
        <v>173</v>
      </c>
      <c r="O68" s="17" t="s">
        <v>164</v>
      </c>
      <c r="P68" s="18" t="n">
        <v>6103340</v>
      </c>
      <c r="Q68" s="18" t="n">
        <v>2124288</v>
      </c>
      <c r="R68" s="109" t="s">
        <v>173</v>
      </c>
      <c r="S68" s="18" t="n">
        <v>45638</v>
      </c>
      <c r="T68" s="18" t="n">
        <v>73742</v>
      </c>
      <c r="U68" s="18" t="n">
        <v>163057</v>
      </c>
      <c r="V68" s="18" t="n">
        <v>2726496</v>
      </c>
      <c r="W68" s="18" t="n">
        <v>362927</v>
      </c>
      <c r="X68" s="18" t="n">
        <v>407126</v>
      </c>
      <c r="Y68" s="18" t="n">
        <v>200066</v>
      </c>
      <c r="Z68" s="109" t="s">
        <v>173</v>
      </c>
    </row>
    <row r="69" customFormat="false" ht="13.8" hidden="false" customHeight="false" outlineLevel="0" collapsed="false">
      <c r="B69" s="17" t="s">
        <v>65</v>
      </c>
      <c r="C69" s="18" t="n">
        <v>1873905</v>
      </c>
      <c r="D69" s="18" t="n">
        <v>159847</v>
      </c>
      <c r="E69" s="18" t="n">
        <v>870426</v>
      </c>
      <c r="F69" s="18" t="n">
        <v>759500</v>
      </c>
      <c r="G69" s="109" t="s">
        <v>173</v>
      </c>
      <c r="H69" s="109" t="s">
        <v>173</v>
      </c>
      <c r="I69" s="18" t="n">
        <v>31511</v>
      </c>
      <c r="J69" s="18" t="n">
        <v>100</v>
      </c>
      <c r="K69" s="18" t="n">
        <v>42208</v>
      </c>
      <c r="L69" s="18" t="n">
        <v>10312</v>
      </c>
      <c r="M69" s="109" t="s">
        <v>173</v>
      </c>
      <c r="O69" s="17" t="s">
        <v>179</v>
      </c>
      <c r="P69" s="18" t="n">
        <v>5448888</v>
      </c>
      <c r="Q69" s="18" t="n">
        <v>702</v>
      </c>
      <c r="R69" s="109" t="s">
        <v>173</v>
      </c>
      <c r="S69" s="18" t="n">
        <v>519183</v>
      </c>
      <c r="T69" s="109" t="s">
        <v>173</v>
      </c>
      <c r="U69" s="109" t="s">
        <v>173</v>
      </c>
      <c r="V69" s="18" t="n">
        <v>556775</v>
      </c>
      <c r="W69" s="18" t="n">
        <v>2504706</v>
      </c>
      <c r="X69" s="18" t="n">
        <v>1070671</v>
      </c>
      <c r="Y69" s="18" t="n">
        <v>796852</v>
      </c>
      <c r="Z69" s="109" t="s">
        <v>173</v>
      </c>
    </row>
    <row r="70" customFormat="false" ht="13.8" hidden="false" customHeight="false" outlineLevel="0" collapsed="false">
      <c r="B70" s="17" t="s">
        <v>36</v>
      </c>
      <c r="C70" s="18" t="n">
        <v>1714366</v>
      </c>
      <c r="D70" s="18" t="n">
        <v>65965</v>
      </c>
      <c r="E70" s="18" t="n">
        <v>1536621</v>
      </c>
      <c r="F70" s="18" t="n">
        <v>62194</v>
      </c>
      <c r="G70" s="109" t="s">
        <v>173</v>
      </c>
      <c r="H70" s="109" t="s">
        <v>173</v>
      </c>
      <c r="I70" s="109" t="s">
        <v>173</v>
      </c>
      <c r="J70" s="109" t="s">
        <v>173</v>
      </c>
      <c r="K70" s="18" t="n">
        <v>30100</v>
      </c>
      <c r="L70" s="18" t="n">
        <v>19484</v>
      </c>
      <c r="M70" s="109" t="s">
        <v>173</v>
      </c>
      <c r="O70" s="17" t="s">
        <v>185</v>
      </c>
      <c r="P70" s="18" t="n">
        <v>4400790</v>
      </c>
      <c r="Q70" s="18" t="n">
        <v>438262</v>
      </c>
      <c r="R70" s="109" t="s">
        <v>173</v>
      </c>
      <c r="S70" s="109" t="s">
        <v>173</v>
      </c>
      <c r="T70" s="109" t="s">
        <v>173</v>
      </c>
      <c r="U70" s="109" t="s">
        <v>173</v>
      </c>
      <c r="V70" s="18" t="n">
        <v>67892</v>
      </c>
      <c r="W70" s="18" t="n">
        <v>2516771</v>
      </c>
      <c r="X70" s="18" t="n">
        <v>199307</v>
      </c>
      <c r="Y70" s="18" t="n">
        <v>1178558</v>
      </c>
      <c r="Z70" s="109" t="s">
        <v>173</v>
      </c>
    </row>
    <row r="71" customFormat="false" ht="13.8" hidden="false" customHeight="false" outlineLevel="0" collapsed="false">
      <c r="B71" s="17" t="s">
        <v>165</v>
      </c>
      <c r="C71" s="18" t="n">
        <v>1367785</v>
      </c>
      <c r="D71" s="18" t="n">
        <v>162140</v>
      </c>
      <c r="E71" s="18" t="n">
        <v>174990</v>
      </c>
      <c r="F71" s="18" t="n">
        <v>26167</v>
      </c>
      <c r="G71" s="18" t="n">
        <v>180785</v>
      </c>
      <c r="H71" s="109" t="s">
        <v>173</v>
      </c>
      <c r="I71" s="18" t="n">
        <v>31339</v>
      </c>
      <c r="J71" s="18" t="n">
        <v>31163</v>
      </c>
      <c r="K71" s="18" t="n">
        <v>673298</v>
      </c>
      <c r="L71" s="18" t="n">
        <v>87268</v>
      </c>
      <c r="M71" s="18" t="n">
        <v>635</v>
      </c>
      <c r="O71" s="17" t="s">
        <v>165</v>
      </c>
      <c r="P71" s="18" t="n">
        <v>3957371</v>
      </c>
      <c r="Q71" s="18" t="n">
        <v>19938</v>
      </c>
      <c r="R71" s="109" t="s">
        <v>173</v>
      </c>
      <c r="S71" s="18" t="n">
        <v>760</v>
      </c>
      <c r="T71" s="109" t="s">
        <v>173</v>
      </c>
      <c r="U71" s="109" t="s">
        <v>173</v>
      </c>
      <c r="V71" s="18" t="n">
        <v>3214434</v>
      </c>
      <c r="W71" s="18" t="n">
        <v>323319</v>
      </c>
      <c r="X71" s="18" t="n">
        <v>158527</v>
      </c>
      <c r="Y71" s="18" t="n">
        <v>240393</v>
      </c>
      <c r="Z71" s="109" t="s">
        <v>173</v>
      </c>
    </row>
    <row r="72" customFormat="false" ht="13.8" hidden="false" customHeight="false" outlineLevel="0" collapsed="false">
      <c r="B72" s="17" t="s">
        <v>188</v>
      </c>
      <c r="C72" s="18" t="n">
        <v>1329456</v>
      </c>
      <c r="D72" s="18" t="n">
        <v>124602</v>
      </c>
      <c r="E72" s="18" t="n">
        <v>40300</v>
      </c>
      <c r="F72" s="18" t="n">
        <v>97873</v>
      </c>
      <c r="G72" s="109" t="s">
        <v>173</v>
      </c>
      <c r="H72" s="109" t="s">
        <v>173</v>
      </c>
      <c r="I72" s="18" t="n">
        <v>8740</v>
      </c>
      <c r="J72" s="18" t="n">
        <v>245389</v>
      </c>
      <c r="K72" s="18" t="n">
        <v>783262</v>
      </c>
      <c r="L72" s="18" t="n">
        <v>29290</v>
      </c>
      <c r="M72" s="109" t="s">
        <v>173</v>
      </c>
      <c r="O72" s="17" t="s">
        <v>191</v>
      </c>
      <c r="P72" s="18" t="n">
        <v>3197997</v>
      </c>
      <c r="Q72" s="18" t="n">
        <v>148</v>
      </c>
      <c r="R72" s="109" t="s">
        <v>173</v>
      </c>
      <c r="S72" s="109" t="s">
        <v>173</v>
      </c>
      <c r="T72" s="109" t="s">
        <v>173</v>
      </c>
      <c r="U72" s="109" t="s">
        <v>173</v>
      </c>
      <c r="V72" s="18" t="n">
        <v>76</v>
      </c>
      <c r="W72" s="18" t="n">
        <v>32979</v>
      </c>
      <c r="X72" s="18" t="n">
        <v>224012</v>
      </c>
      <c r="Y72" s="18" t="n">
        <v>2940782</v>
      </c>
      <c r="Z72" s="109" t="s">
        <v>173</v>
      </c>
    </row>
    <row r="73" customFormat="false" ht="13.8" hidden="false" customHeight="false" outlineLevel="0" collapsed="false">
      <c r="B73" s="17" t="s">
        <v>75</v>
      </c>
      <c r="C73" s="18" t="n">
        <v>1291789</v>
      </c>
      <c r="D73" s="109" t="s">
        <v>173</v>
      </c>
      <c r="E73" s="109" t="s">
        <v>173</v>
      </c>
      <c r="F73" s="109" t="s">
        <v>173</v>
      </c>
      <c r="G73" s="18" t="n">
        <v>147146</v>
      </c>
      <c r="H73" s="109" t="s">
        <v>173</v>
      </c>
      <c r="I73" s="109" t="s">
        <v>173</v>
      </c>
      <c r="J73" s="18" t="n">
        <v>110885</v>
      </c>
      <c r="K73" s="109" t="s">
        <v>173</v>
      </c>
      <c r="L73" s="18" t="n">
        <v>43359</v>
      </c>
      <c r="M73" s="18" t="n">
        <v>990400</v>
      </c>
      <c r="O73" s="17" t="s">
        <v>187</v>
      </c>
      <c r="P73" s="18" t="n">
        <v>3082190</v>
      </c>
      <c r="Q73" s="18" t="n">
        <v>55275</v>
      </c>
      <c r="R73" s="109" t="s">
        <v>173</v>
      </c>
      <c r="S73" s="18" t="n">
        <v>92261</v>
      </c>
      <c r="T73" s="109" t="s">
        <v>173</v>
      </c>
      <c r="U73" s="109" t="s">
        <v>173</v>
      </c>
      <c r="V73" s="18" t="n">
        <v>190193</v>
      </c>
      <c r="W73" s="18" t="n">
        <v>1007658</v>
      </c>
      <c r="X73" s="18" t="n">
        <v>273</v>
      </c>
      <c r="Y73" s="18" t="n">
        <v>1736529</v>
      </c>
      <c r="Z73" s="109" t="s">
        <v>173</v>
      </c>
    </row>
    <row r="74" customFormat="false" ht="13.8" hidden="false" customHeight="false" outlineLevel="0" collapsed="false">
      <c r="B74" s="17" t="s">
        <v>180</v>
      </c>
      <c r="C74" s="18" t="n">
        <v>1286704</v>
      </c>
      <c r="D74" s="18" t="n">
        <v>18543</v>
      </c>
      <c r="E74" s="18" t="n">
        <v>510904</v>
      </c>
      <c r="F74" s="109" t="s">
        <v>173</v>
      </c>
      <c r="G74" s="109" t="s">
        <v>173</v>
      </c>
      <c r="H74" s="109" t="s">
        <v>173</v>
      </c>
      <c r="I74" s="18" t="n">
        <v>8546</v>
      </c>
      <c r="J74" s="18" t="n">
        <v>20572</v>
      </c>
      <c r="K74" s="18" t="n">
        <v>560161</v>
      </c>
      <c r="L74" s="18" t="n">
        <v>162133</v>
      </c>
      <c r="M74" s="18" t="n">
        <v>5845</v>
      </c>
      <c r="O74" s="17" t="s">
        <v>148</v>
      </c>
      <c r="P74" s="18" t="n">
        <v>2984403</v>
      </c>
      <c r="Q74" s="18" t="n">
        <v>418650</v>
      </c>
      <c r="R74" s="18" t="n">
        <v>253948</v>
      </c>
      <c r="S74" s="18" t="n">
        <v>74747</v>
      </c>
      <c r="T74" s="109" t="s">
        <v>173</v>
      </c>
      <c r="U74" s="18" t="n">
        <v>34419</v>
      </c>
      <c r="V74" s="18" t="n">
        <v>100058</v>
      </c>
      <c r="W74" s="18" t="n">
        <v>8325</v>
      </c>
      <c r="X74" s="18" t="n">
        <v>1840597</v>
      </c>
      <c r="Y74" s="18" t="n">
        <v>253658</v>
      </c>
      <c r="Z74" s="109" t="s">
        <v>173</v>
      </c>
    </row>
    <row r="75" customFormat="false" ht="13.8" hidden="false" customHeight="false" outlineLevel="0" collapsed="false">
      <c r="B75" s="17" t="s">
        <v>123</v>
      </c>
      <c r="C75" s="18" t="n">
        <v>1073989</v>
      </c>
      <c r="D75" s="109" t="s">
        <v>173</v>
      </c>
      <c r="E75" s="109" t="s">
        <v>173</v>
      </c>
      <c r="F75" s="18" t="n">
        <v>20066</v>
      </c>
      <c r="G75" s="109" t="s">
        <v>173</v>
      </c>
      <c r="H75" s="109" t="s">
        <v>173</v>
      </c>
      <c r="I75" s="18" t="n">
        <v>51655</v>
      </c>
      <c r="J75" s="18" t="n">
        <v>158307</v>
      </c>
      <c r="K75" s="18" t="n">
        <v>826682</v>
      </c>
      <c r="L75" s="18" t="n">
        <v>17279</v>
      </c>
      <c r="M75" s="109" t="s">
        <v>173</v>
      </c>
      <c r="O75" s="17" t="s">
        <v>34</v>
      </c>
      <c r="P75" s="18" t="n">
        <v>2937954</v>
      </c>
      <c r="Q75" s="18" t="n">
        <v>166908</v>
      </c>
      <c r="R75" s="18" t="n">
        <v>1128</v>
      </c>
      <c r="S75" s="18" t="n">
        <v>633337</v>
      </c>
      <c r="T75" s="18" t="n">
        <v>76</v>
      </c>
      <c r="U75" s="109" t="s">
        <v>173</v>
      </c>
      <c r="V75" s="18" t="n">
        <v>380625</v>
      </c>
      <c r="W75" s="18" t="n">
        <v>713111</v>
      </c>
      <c r="X75" s="18" t="n">
        <v>814267</v>
      </c>
      <c r="Y75" s="18" t="n">
        <v>228502</v>
      </c>
      <c r="Z75" s="109" t="s">
        <v>173</v>
      </c>
    </row>
    <row r="76" customFormat="false" ht="13.8" hidden="false" customHeight="false" outlineLevel="0" collapsed="false">
      <c r="B76" s="17" t="s">
        <v>42</v>
      </c>
      <c r="C76" s="18" t="n">
        <v>1029160</v>
      </c>
      <c r="D76" s="18" t="n">
        <v>11794</v>
      </c>
      <c r="E76" s="18" t="n">
        <v>655052</v>
      </c>
      <c r="F76" s="18" t="n">
        <v>22059</v>
      </c>
      <c r="G76" s="109" t="s">
        <v>173</v>
      </c>
      <c r="H76" s="109" t="s">
        <v>173</v>
      </c>
      <c r="I76" s="18" t="n">
        <v>332447</v>
      </c>
      <c r="J76" s="109" t="s">
        <v>173</v>
      </c>
      <c r="K76" s="18" t="n">
        <v>6613</v>
      </c>
      <c r="L76" s="18" t="n">
        <v>1196</v>
      </c>
      <c r="M76" s="109" t="s">
        <v>173</v>
      </c>
      <c r="O76" s="17" t="s">
        <v>189</v>
      </c>
      <c r="P76" s="18" t="n">
        <v>2857720</v>
      </c>
      <c r="Q76" s="18" t="n">
        <v>2830654</v>
      </c>
      <c r="R76" s="109" t="s">
        <v>173</v>
      </c>
      <c r="S76" s="18" t="n">
        <v>9224</v>
      </c>
      <c r="T76" s="109" t="s">
        <v>173</v>
      </c>
      <c r="U76" s="109" t="s">
        <v>173</v>
      </c>
      <c r="V76" s="18" t="n">
        <v>6201</v>
      </c>
      <c r="W76" s="18" t="n">
        <v>2990</v>
      </c>
      <c r="X76" s="18" t="n">
        <v>1297</v>
      </c>
      <c r="Y76" s="18" t="n">
        <v>7354</v>
      </c>
      <c r="Z76" s="109" t="s">
        <v>173</v>
      </c>
    </row>
    <row r="77" customFormat="false" ht="13.8" hidden="false" customHeight="false" outlineLevel="0" collapsed="false">
      <c r="B77" s="17" t="s">
        <v>200</v>
      </c>
      <c r="C77" s="18" t="n">
        <v>1018298</v>
      </c>
      <c r="D77" s="109" t="s">
        <v>173</v>
      </c>
      <c r="E77" s="109" t="s">
        <v>173</v>
      </c>
      <c r="F77" s="109" t="s">
        <v>173</v>
      </c>
      <c r="G77" s="109" t="s">
        <v>173</v>
      </c>
      <c r="H77" s="109" t="s">
        <v>173</v>
      </c>
      <c r="I77" s="18" t="n">
        <v>931377</v>
      </c>
      <c r="J77" s="18" t="n">
        <v>83287</v>
      </c>
      <c r="K77" s="109" t="s">
        <v>173</v>
      </c>
      <c r="L77" s="18" t="n">
        <v>3634</v>
      </c>
      <c r="M77" s="109" t="s">
        <v>173</v>
      </c>
      <c r="O77" s="17" t="s">
        <v>194</v>
      </c>
      <c r="P77" s="18" t="n">
        <v>2541645</v>
      </c>
      <c r="Q77" s="18" t="n">
        <v>2531035</v>
      </c>
      <c r="R77" s="109" t="s">
        <v>173</v>
      </c>
      <c r="S77" s="109" t="s">
        <v>173</v>
      </c>
      <c r="T77" s="109" t="s">
        <v>173</v>
      </c>
      <c r="U77" s="109" t="s">
        <v>173</v>
      </c>
      <c r="V77" s="18" t="n">
        <v>10610</v>
      </c>
      <c r="W77" s="109" t="s">
        <v>173</v>
      </c>
      <c r="X77" s="109" t="s">
        <v>173</v>
      </c>
      <c r="Y77" s="109" t="s">
        <v>173</v>
      </c>
      <c r="Z77" s="109" t="s">
        <v>173</v>
      </c>
    </row>
    <row r="78" customFormat="false" ht="13.8" hidden="false" customHeight="false" outlineLevel="0" collapsed="false">
      <c r="B78" s="17" t="s">
        <v>190</v>
      </c>
      <c r="C78" s="18" t="n">
        <v>967671</v>
      </c>
      <c r="D78" s="109" t="s">
        <v>173</v>
      </c>
      <c r="E78" s="109" t="s">
        <v>173</v>
      </c>
      <c r="F78" s="18" t="n">
        <v>14221</v>
      </c>
      <c r="G78" s="109" t="s">
        <v>173</v>
      </c>
      <c r="H78" s="109" t="s">
        <v>173</v>
      </c>
      <c r="I78" s="18" t="n">
        <v>922540</v>
      </c>
      <c r="J78" s="109" t="s">
        <v>173</v>
      </c>
      <c r="K78" s="109" t="s">
        <v>173</v>
      </c>
      <c r="L78" s="18" t="n">
        <v>29391</v>
      </c>
      <c r="M78" s="18" t="n">
        <v>1519</v>
      </c>
      <c r="O78" s="17" t="s">
        <v>181</v>
      </c>
      <c r="P78" s="18" t="n">
        <v>2513724</v>
      </c>
      <c r="Q78" s="18" t="n">
        <v>217603</v>
      </c>
      <c r="R78" s="18" t="n">
        <v>29451</v>
      </c>
      <c r="S78" s="18" t="n">
        <v>13074</v>
      </c>
      <c r="T78" s="18" t="n">
        <v>216974</v>
      </c>
      <c r="U78" s="109" t="s">
        <v>173</v>
      </c>
      <c r="V78" s="18" t="n">
        <v>261152</v>
      </c>
      <c r="W78" s="18" t="n">
        <v>1339649</v>
      </c>
      <c r="X78" s="18" t="n">
        <v>330549</v>
      </c>
      <c r="Y78" s="18" t="n">
        <v>105274</v>
      </c>
      <c r="Z78" s="109" t="s">
        <v>173</v>
      </c>
    </row>
    <row r="79" customFormat="false" ht="13.8" hidden="false" customHeight="false" outlineLevel="0" collapsed="false">
      <c r="B79" s="17" t="s">
        <v>59</v>
      </c>
      <c r="C79" s="18" t="n">
        <v>879697</v>
      </c>
      <c r="D79" s="109" t="s">
        <v>173</v>
      </c>
      <c r="E79" s="18" t="n">
        <v>344895</v>
      </c>
      <c r="F79" s="18" t="n">
        <v>209914</v>
      </c>
      <c r="G79" s="18" t="n">
        <v>8469</v>
      </c>
      <c r="H79" s="109" t="s">
        <v>173</v>
      </c>
      <c r="I79" s="109" t="s">
        <v>173</v>
      </c>
      <c r="J79" s="18" t="n">
        <v>5942</v>
      </c>
      <c r="K79" s="18" t="n">
        <v>300784</v>
      </c>
      <c r="L79" s="18" t="n">
        <v>9694</v>
      </c>
      <c r="M79" s="109" t="s">
        <v>173</v>
      </c>
      <c r="O79" s="17" t="s">
        <v>193</v>
      </c>
      <c r="P79" s="18" t="n">
        <v>2428220</v>
      </c>
      <c r="Q79" s="18" t="n">
        <v>2399571</v>
      </c>
      <c r="R79" s="109" t="s">
        <v>173</v>
      </c>
      <c r="S79" s="18" t="n">
        <v>11403</v>
      </c>
      <c r="T79" s="109" t="s">
        <v>173</v>
      </c>
      <c r="U79" s="109" t="s">
        <v>173</v>
      </c>
      <c r="V79" s="109" t="s">
        <v>173</v>
      </c>
      <c r="W79" s="18" t="n">
        <v>13009</v>
      </c>
      <c r="X79" s="18" t="n">
        <v>2868</v>
      </c>
      <c r="Y79" s="18" t="n">
        <v>1369</v>
      </c>
      <c r="Z79" s="109" t="s">
        <v>173</v>
      </c>
    </row>
    <row r="80" customFormat="false" ht="13.8" hidden="false" customHeight="false" outlineLevel="0" collapsed="false">
      <c r="B80" s="17" t="s">
        <v>63</v>
      </c>
      <c r="C80" s="18" t="n">
        <v>872000</v>
      </c>
      <c r="D80" s="109" t="s">
        <v>173</v>
      </c>
      <c r="E80" s="109" t="s">
        <v>173</v>
      </c>
      <c r="F80" s="109" t="s">
        <v>173</v>
      </c>
      <c r="G80" s="109" t="s">
        <v>173</v>
      </c>
      <c r="H80" s="109" t="s">
        <v>173</v>
      </c>
      <c r="I80" s="18" t="n">
        <v>310408</v>
      </c>
      <c r="J80" s="18" t="n">
        <v>3268</v>
      </c>
      <c r="K80" s="18" t="n">
        <v>545908</v>
      </c>
      <c r="L80" s="18" t="n">
        <v>12415</v>
      </c>
      <c r="M80" s="109" t="s">
        <v>173</v>
      </c>
      <c r="O80" s="17" t="s">
        <v>161</v>
      </c>
      <c r="P80" s="18" t="n">
        <v>2292154</v>
      </c>
      <c r="Q80" s="109" t="s">
        <v>173</v>
      </c>
      <c r="R80" s="109" t="s">
        <v>173</v>
      </c>
      <c r="S80" s="18" t="n">
        <v>35</v>
      </c>
      <c r="T80" s="18" t="n">
        <v>5991</v>
      </c>
      <c r="U80" s="109" t="s">
        <v>173</v>
      </c>
      <c r="V80" s="18" t="n">
        <v>2210314</v>
      </c>
      <c r="W80" s="18" t="n">
        <v>28004</v>
      </c>
      <c r="X80" s="18" t="n">
        <v>18953</v>
      </c>
      <c r="Y80" s="18" t="n">
        <v>28856</v>
      </c>
      <c r="Z80" s="109" t="s">
        <v>173</v>
      </c>
    </row>
    <row r="81" customFormat="false" ht="13.8" hidden="false" customHeight="false" outlineLevel="0" collapsed="false">
      <c r="B81" s="17" t="s">
        <v>110</v>
      </c>
      <c r="C81" s="18" t="n">
        <v>864294</v>
      </c>
      <c r="D81" s="18" t="n">
        <v>117194</v>
      </c>
      <c r="E81" s="18" t="n">
        <v>105119</v>
      </c>
      <c r="F81" s="18" t="n">
        <v>417903</v>
      </c>
      <c r="G81" s="109" t="s">
        <v>173</v>
      </c>
      <c r="H81" s="109" t="s">
        <v>173</v>
      </c>
      <c r="I81" s="18" t="n">
        <v>7458</v>
      </c>
      <c r="J81" s="18" t="n">
        <v>63</v>
      </c>
      <c r="K81" s="18" t="n">
        <v>75506</v>
      </c>
      <c r="L81" s="18" t="n">
        <v>133517</v>
      </c>
      <c r="M81" s="18" t="n">
        <v>7535</v>
      </c>
      <c r="O81" s="17" t="s">
        <v>196</v>
      </c>
      <c r="P81" s="18" t="n">
        <v>2070531</v>
      </c>
      <c r="Q81" s="18" t="n">
        <v>1537656</v>
      </c>
      <c r="R81" s="18" t="n">
        <v>1282</v>
      </c>
      <c r="S81" s="18" t="n">
        <v>138</v>
      </c>
      <c r="T81" s="109" t="s">
        <v>173</v>
      </c>
      <c r="U81" s="18" t="n">
        <v>52492</v>
      </c>
      <c r="V81" s="18" t="n">
        <v>473</v>
      </c>
      <c r="W81" s="18" t="n">
        <v>59382</v>
      </c>
      <c r="X81" s="18" t="n">
        <v>26793</v>
      </c>
      <c r="Y81" s="18" t="n">
        <v>392315</v>
      </c>
      <c r="Z81" s="109" t="s">
        <v>173</v>
      </c>
    </row>
    <row r="82" customFormat="false" ht="13.8" hidden="false" customHeight="false" outlineLevel="0" collapsed="false">
      <c r="B82" s="17" t="s">
        <v>94</v>
      </c>
      <c r="C82" s="18" t="n">
        <v>793875</v>
      </c>
      <c r="D82" s="18" t="n">
        <v>31323</v>
      </c>
      <c r="E82" s="18" t="n">
        <v>249870</v>
      </c>
      <c r="F82" s="18" t="n">
        <v>11400</v>
      </c>
      <c r="G82" s="109" t="s">
        <v>173</v>
      </c>
      <c r="H82" s="109" t="s">
        <v>173</v>
      </c>
      <c r="I82" s="109" t="s">
        <v>173</v>
      </c>
      <c r="J82" s="18" t="n">
        <v>429683</v>
      </c>
      <c r="K82" s="18" t="n">
        <v>11721</v>
      </c>
      <c r="L82" s="18" t="n">
        <v>59878</v>
      </c>
      <c r="M82" s="109" t="s">
        <v>173</v>
      </c>
      <c r="O82" s="17" t="s">
        <v>94</v>
      </c>
      <c r="P82" s="18" t="n">
        <v>1949434</v>
      </c>
      <c r="Q82" s="18" t="n">
        <v>137712</v>
      </c>
      <c r="R82" s="109" t="s">
        <v>173</v>
      </c>
      <c r="S82" s="18" t="n">
        <v>9973</v>
      </c>
      <c r="T82" s="18" t="n">
        <v>56</v>
      </c>
      <c r="U82" s="109" t="s">
        <v>173</v>
      </c>
      <c r="V82" s="18" t="n">
        <v>304365</v>
      </c>
      <c r="W82" s="18" t="n">
        <v>1139224</v>
      </c>
      <c r="X82" s="18" t="n">
        <v>327077</v>
      </c>
      <c r="Y82" s="18" t="n">
        <v>31026</v>
      </c>
      <c r="Z82" s="109" t="s">
        <v>173</v>
      </c>
    </row>
    <row r="83" customFormat="false" ht="13.8" hidden="false" customHeight="false" outlineLevel="0" collapsed="false">
      <c r="B83" s="17" t="s">
        <v>204</v>
      </c>
      <c r="C83" s="18" t="n">
        <v>560190</v>
      </c>
      <c r="D83" s="18" t="n">
        <v>170257</v>
      </c>
      <c r="E83" s="18" t="n">
        <v>199498</v>
      </c>
      <c r="F83" s="109" t="s">
        <v>173</v>
      </c>
      <c r="G83" s="109" t="s">
        <v>173</v>
      </c>
      <c r="H83" s="109" t="s">
        <v>173</v>
      </c>
      <c r="I83" s="18" t="n">
        <v>1628</v>
      </c>
      <c r="J83" s="18" t="n">
        <v>79972</v>
      </c>
      <c r="K83" s="18" t="n">
        <v>11325</v>
      </c>
      <c r="L83" s="18" t="n">
        <v>97510</v>
      </c>
      <c r="M83" s="109" t="s">
        <v>173</v>
      </c>
      <c r="O83" s="17" t="s">
        <v>201</v>
      </c>
      <c r="P83" s="18" t="n">
        <v>1693245</v>
      </c>
      <c r="Q83" s="18" t="n">
        <v>1305373</v>
      </c>
      <c r="R83" s="109" t="s">
        <v>173</v>
      </c>
      <c r="S83" s="18" t="n">
        <v>15079</v>
      </c>
      <c r="T83" s="109" t="s">
        <v>173</v>
      </c>
      <c r="U83" s="109" t="s">
        <v>173</v>
      </c>
      <c r="V83" s="18" t="n">
        <v>27786</v>
      </c>
      <c r="W83" s="18" t="n">
        <v>10817</v>
      </c>
      <c r="X83" s="18" t="n">
        <v>6341</v>
      </c>
      <c r="Y83" s="18" t="n">
        <v>327848</v>
      </c>
      <c r="Z83" s="109" t="s">
        <v>173</v>
      </c>
    </row>
    <row r="84" customFormat="false" ht="13.8" hidden="false" customHeight="false" outlineLevel="0" collapsed="false">
      <c r="B84" s="17" t="s">
        <v>198</v>
      </c>
      <c r="C84" s="18" t="n">
        <v>557180</v>
      </c>
      <c r="D84" s="109" t="s">
        <v>173</v>
      </c>
      <c r="E84" s="18" t="n">
        <v>425120</v>
      </c>
      <c r="F84" s="109" t="s">
        <v>173</v>
      </c>
      <c r="G84" s="109" t="s">
        <v>173</v>
      </c>
      <c r="H84" s="109" t="s">
        <v>173</v>
      </c>
      <c r="I84" s="18" t="n">
        <v>51599</v>
      </c>
      <c r="J84" s="109" t="s">
        <v>173</v>
      </c>
      <c r="K84" s="18" t="n">
        <v>80430</v>
      </c>
      <c r="L84" s="18" t="n">
        <v>31</v>
      </c>
      <c r="M84" s="109" t="s">
        <v>173</v>
      </c>
      <c r="O84" s="17" t="s">
        <v>199</v>
      </c>
      <c r="P84" s="18" t="n">
        <v>1654475</v>
      </c>
      <c r="Q84" s="109" t="s">
        <v>173</v>
      </c>
      <c r="R84" s="109" t="s">
        <v>173</v>
      </c>
      <c r="S84" s="109" t="s">
        <v>173</v>
      </c>
      <c r="T84" s="109" t="s">
        <v>173</v>
      </c>
      <c r="U84" s="109" t="s">
        <v>173</v>
      </c>
      <c r="V84" s="109" t="s">
        <v>173</v>
      </c>
      <c r="W84" s="18" t="n">
        <v>4044</v>
      </c>
      <c r="X84" s="18" t="n">
        <v>148</v>
      </c>
      <c r="Y84" s="18" t="n">
        <v>1650283</v>
      </c>
      <c r="Z84" s="109" t="s">
        <v>173</v>
      </c>
    </row>
    <row r="85" customFormat="false" ht="13.8" hidden="false" customHeight="false" outlineLevel="0" collapsed="false">
      <c r="B85" s="17" t="s">
        <v>79</v>
      </c>
      <c r="C85" s="18" t="n">
        <v>524145</v>
      </c>
      <c r="D85" s="109" t="s">
        <v>173</v>
      </c>
      <c r="E85" s="109" t="s">
        <v>173</v>
      </c>
      <c r="F85" s="18" t="n">
        <v>30081</v>
      </c>
      <c r="G85" s="109" t="s">
        <v>173</v>
      </c>
      <c r="H85" s="109" t="s">
        <v>173</v>
      </c>
      <c r="I85" s="18" t="n">
        <v>54439</v>
      </c>
      <c r="J85" s="18" t="n">
        <v>236116</v>
      </c>
      <c r="K85" s="18" t="n">
        <v>191314</v>
      </c>
      <c r="L85" s="18" t="n">
        <v>1604</v>
      </c>
      <c r="M85" s="18" t="n">
        <v>10591</v>
      </c>
      <c r="O85" s="17" t="s">
        <v>186</v>
      </c>
      <c r="P85" s="18" t="n">
        <v>1493365</v>
      </c>
      <c r="Q85" s="18" t="n">
        <v>183797</v>
      </c>
      <c r="R85" s="109" t="s">
        <v>173</v>
      </c>
      <c r="S85" s="18" t="n">
        <v>101258</v>
      </c>
      <c r="T85" s="18" t="n">
        <v>134621</v>
      </c>
      <c r="U85" s="109" t="s">
        <v>173</v>
      </c>
      <c r="V85" s="18" t="n">
        <v>185074</v>
      </c>
      <c r="W85" s="18" t="n">
        <v>731516</v>
      </c>
      <c r="X85" s="18" t="n">
        <v>2515</v>
      </c>
      <c r="Y85" s="18" t="n">
        <v>154585</v>
      </c>
      <c r="Z85" s="109" t="s">
        <v>173</v>
      </c>
    </row>
    <row r="86" customFormat="false" ht="13.8" hidden="false" customHeight="false" outlineLevel="0" collapsed="false">
      <c r="B86" s="17" t="s">
        <v>205</v>
      </c>
      <c r="C86" s="18" t="n">
        <v>424451</v>
      </c>
      <c r="D86" s="109" t="s">
        <v>173</v>
      </c>
      <c r="E86" s="109" t="s">
        <v>173</v>
      </c>
      <c r="F86" s="109" t="s">
        <v>173</v>
      </c>
      <c r="G86" s="109" t="s">
        <v>173</v>
      </c>
      <c r="H86" s="109" t="s">
        <v>173</v>
      </c>
      <c r="I86" s="109" t="s">
        <v>173</v>
      </c>
      <c r="J86" s="18" t="n">
        <v>424451</v>
      </c>
      <c r="K86" s="109" t="s">
        <v>173</v>
      </c>
      <c r="L86" s="109" t="s">
        <v>173</v>
      </c>
      <c r="M86" s="109" t="s">
        <v>173</v>
      </c>
      <c r="O86" s="17" t="s">
        <v>188</v>
      </c>
      <c r="P86" s="18" t="n">
        <v>1478825</v>
      </c>
      <c r="Q86" s="18" t="n">
        <v>252375</v>
      </c>
      <c r="R86" s="18" t="n">
        <v>215576</v>
      </c>
      <c r="S86" s="18" t="n">
        <v>125871</v>
      </c>
      <c r="T86" s="18" t="n">
        <v>73386</v>
      </c>
      <c r="U86" s="109" t="s">
        <v>173</v>
      </c>
      <c r="V86" s="18" t="n">
        <v>264480</v>
      </c>
      <c r="W86" s="18" t="n">
        <v>166648</v>
      </c>
      <c r="X86" s="18" t="n">
        <v>285800</v>
      </c>
      <c r="Y86" s="18" t="n">
        <v>94689</v>
      </c>
      <c r="Z86" s="109" t="s">
        <v>173</v>
      </c>
    </row>
    <row r="87" customFormat="false" ht="13.8" hidden="false" customHeight="false" outlineLevel="0" collapsed="false">
      <c r="B87" s="17" t="s">
        <v>33</v>
      </c>
      <c r="C87" s="18" t="n">
        <v>419936</v>
      </c>
      <c r="D87" s="109" t="s">
        <v>173</v>
      </c>
      <c r="E87" s="18" t="n">
        <v>412140</v>
      </c>
      <c r="F87" s="18" t="n">
        <v>7796</v>
      </c>
      <c r="G87" s="109" t="s">
        <v>173</v>
      </c>
      <c r="H87" s="109" t="s">
        <v>173</v>
      </c>
      <c r="I87" s="109" t="s">
        <v>173</v>
      </c>
      <c r="J87" s="109" t="s">
        <v>173</v>
      </c>
      <c r="K87" s="109" t="s">
        <v>173</v>
      </c>
      <c r="L87" s="109" t="s">
        <v>173</v>
      </c>
      <c r="M87" s="109" t="s">
        <v>173</v>
      </c>
      <c r="O87" s="17" t="s">
        <v>197</v>
      </c>
      <c r="P87" s="18" t="n">
        <v>1471580</v>
      </c>
      <c r="Q87" s="18" t="n">
        <v>32653</v>
      </c>
      <c r="R87" s="109" t="s">
        <v>173</v>
      </c>
      <c r="S87" s="18" t="n">
        <v>869</v>
      </c>
      <c r="T87" s="18" t="n">
        <v>1248</v>
      </c>
      <c r="U87" s="109" t="s">
        <v>173</v>
      </c>
      <c r="V87" s="18" t="n">
        <v>1237676</v>
      </c>
      <c r="W87" s="18" t="n">
        <v>26029</v>
      </c>
      <c r="X87" s="18" t="n">
        <v>79977</v>
      </c>
      <c r="Y87" s="18" t="n">
        <v>93128</v>
      </c>
      <c r="Z87" s="109" t="s">
        <v>173</v>
      </c>
    </row>
    <row r="88" customFormat="false" ht="13.8" hidden="false" customHeight="false" outlineLevel="0" collapsed="false">
      <c r="B88" s="17" t="s">
        <v>211</v>
      </c>
      <c r="C88" s="18" t="n">
        <v>388602</v>
      </c>
      <c r="D88" s="109" t="s">
        <v>173</v>
      </c>
      <c r="E88" s="109" t="s">
        <v>173</v>
      </c>
      <c r="F88" s="109" t="s">
        <v>173</v>
      </c>
      <c r="G88" s="109" t="s">
        <v>173</v>
      </c>
      <c r="H88" s="109" t="s">
        <v>173</v>
      </c>
      <c r="I88" s="109" t="s">
        <v>173</v>
      </c>
      <c r="J88" s="109" t="s">
        <v>173</v>
      </c>
      <c r="K88" s="18" t="n">
        <v>7195</v>
      </c>
      <c r="L88" s="18" t="n">
        <v>381407</v>
      </c>
      <c r="M88" s="109" t="s">
        <v>173</v>
      </c>
      <c r="O88" s="17" t="s">
        <v>192</v>
      </c>
      <c r="P88" s="18" t="n">
        <v>1298735</v>
      </c>
      <c r="Q88" s="109" t="s">
        <v>173</v>
      </c>
      <c r="R88" s="109" t="s">
        <v>173</v>
      </c>
      <c r="S88" s="18" t="n">
        <v>90866</v>
      </c>
      <c r="T88" s="18" t="n">
        <v>960495</v>
      </c>
      <c r="U88" s="109" t="s">
        <v>173</v>
      </c>
      <c r="V88" s="109" t="s">
        <v>173</v>
      </c>
      <c r="W88" s="18" t="n">
        <v>247330</v>
      </c>
      <c r="X88" s="109" t="s">
        <v>173</v>
      </c>
      <c r="Y88" s="18" t="n">
        <v>44</v>
      </c>
      <c r="Z88" s="109" t="s">
        <v>173</v>
      </c>
    </row>
    <row r="89" customFormat="false" ht="13.8" hidden="false" customHeight="false" outlineLevel="0" collapsed="false">
      <c r="B89" s="17" t="s">
        <v>187</v>
      </c>
      <c r="C89" s="18" t="n">
        <v>384553</v>
      </c>
      <c r="D89" s="109" t="s">
        <v>173</v>
      </c>
      <c r="E89" s="109" t="s">
        <v>173</v>
      </c>
      <c r="F89" s="109" t="s">
        <v>173</v>
      </c>
      <c r="G89" s="109" t="s">
        <v>173</v>
      </c>
      <c r="H89" s="109" t="s">
        <v>173</v>
      </c>
      <c r="I89" s="109" t="s">
        <v>173</v>
      </c>
      <c r="J89" s="18" t="n">
        <v>3407</v>
      </c>
      <c r="K89" s="18" t="n">
        <v>374409</v>
      </c>
      <c r="L89" s="18" t="n">
        <v>6738</v>
      </c>
      <c r="M89" s="109" t="s">
        <v>173</v>
      </c>
      <c r="O89" s="17" t="s">
        <v>184</v>
      </c>
      <c r="P89" s="18" t="n">
        <v>1091501</v>
      </c>
      <c r="Q89" s="109" t="s">
        <v>173</v>
      </c>
      <c r="R89" s="109" t="s">
        <v>173</v>
      </c>
      <c r="S89" s="109" t="s">
        <v>173</v>
      </c>
      <c r="T89" s="18" t="n">
        <v>337337</v>
      </c>
      <c r="U89" s="109" t="s">
        <v>173</v>
      </c>
      <c r="V89" s="18" t="n">
        <v>754164</v>
      </c>
      <c r="W89" s="109" t="s">
        <v>173</v>
      </c>
      <c r="X89" s="109" t="s">
        <v>173</v>
      </c>
      <c r="Y89" s="109" t="s">
        <v>173</v>
      </c>
      <c r="Z89" s="109" t="s">
        <v>173</v>
      </c>
    </row>
    <row r="90" customFormat="false" ht="13.8" hidden="false" customHeight="false" outlineLevel="0" collapsed="false">
      <c r="B90" s="17" t="s">
        <v>109</v>
      </c>
      <c r="C90" s="18" t="n">
        <v>355016</v>
      </c>
      <c r="D90" s="109" t="s">
        <v>173</v>
      </c>
      <c r="E90" s="109" t="s">
        <v>173</v>
      </c>
      <c r="F90" s="109" t="s">
        <v>173</v>
      </c>
      <c r="G90" s="109" t="s">
        <v>173</v>
      </c>
      <c r="H90" s="109" t="s">
        <v>173</v>
      </c>
      <c r="I90" s="109" t="s">
        <v>173</v>
      </c>
      <c r="J90" s="109" t="s">
        <v>173</v>
      </c>
      <c r="K90" s="18" t="n">
        <v>355016</v>
      </c>
      <c r="L90" s="109" t="s">
        <v>173</v>
      </c>
      <c r="M90" s="109" t="s">
        <v>173</v>
      </c>
      <c r="O90" s="17" t="s">
        <v>178</v>
      </c>
      <c r="P90" s="18" t="n">
        <v>1059249</v>
      </c>
      <c r="Q90" s="109" t="s">
        <v>173</v>
      </c>
      <c r="R90" s="109" t="s">
        <v>173</v>
      </c>
      <c r="S90" s="109" t="s">
        <v>173</v>
      </c>
      <c r="T90" s="109" t="s">
        <v>173</v>
      </c>
      <c r="U90" s="109" t="s">
        <v>173</v>
      </c>
      <c r="V90" s="109" t="s">
        <v>173</v>
      </c>
      <c r="W90" s="109" t="s">
        <v>173</v>
      </c>
      <c r="X90" s="18" t="n">
        <v>1059249</v>
      </c>
      <c r="Y90" s="109" t="s">
        <v>173</v>
      </c>
      <c r="Z90" s="109" t="s">
        <v>173</v>
      </c>
    </row>
    <row r="91" customFormat="false" ht="13.8" hidden="false" customHeight="false" outlineLevel="0" collapsed="false">
      <c r="B91" s="17" t="s">
        <v>217</v>
      </c>
      <c r="C91" s="18" t="n">
        <v>350326</v>
      </c>
      <c r="D91" s="18" t="n">
        <v>348633</v>
      </c>
      <c r="E91" s="109" t="s">
        <v>173</v>
      </c>
      <c r="F91" s="109" t="s">
        <v>173</v>
      </c>
      <c r="G91" s="109" t="s">
        <v>173</v>
      </c>
      <c r="H91" s="109" t="s">
        <v>173</v>
      </c>
      <c r="I91" s="109" t="s">
        <v>173</v>
      </c>
      <c r="J91" s="109" t="s">
        <v>173</v>
      </c>
      <c r="K91" s="109" t="s">
        <v>173</v>
      </c>
      <c r="L91" s="18" t="n">
        <v>1693</v>
      </c>
      <c r="M91" s="109" t="s">
        <v>173</v>
      </c>
      <c r="O91" s="17" t="s">
        <v>162</v>
      </c>
      <c r="P91" s="18" t="n">
        <v>985502</v>
      </c>
      <c r="Q91" s="18" t="n">
        <v>190833</v>
      </c>
      <c r="R91" s="109" t="s">
        <v>173</v>
      </c>
      <c r="S91" s="18" t="n">
        <v>547147</v>
      </c>
      <c r="T91" s="109" t="s">
        <v>173</v>
      </c>
      <c r="U91" s="109" t="s">
        <v>173</v>
      </c>
      <c r="V91" s="18" t="n">
        <v>61920</v>
      </c>
      <c r="W91" s="18" t="n">
        <v>166231</v>
      </c>
      <c r="X91" s="18" t="n">
        <v>19371</v>
      </c>
      <c r="Y91" s="109" t="s">
        <v>173</v>
      </c>
      <c r="Z91" s="109" t="s">
        <v>173</v>
      </c>
    </row>
    <row r="92" customFormat="false" ht="13.8" hidden="false" customHeight="false" outlineLevel="0" collapsed="false">
      <c r="B92" s="17" t="s">
        <v>203</v>
      </c>
      <c r="C92" s="18" t="n">
        <v>295090</v>
      </c>
      <c r="D92" s="18" t="n">
        <v>184268</v>
      </c>
      <c r="E92" s="109" t="s">
        <v>173</v>
      </c>
      <c r="F92" s="18" t="n">
        <v>33760</v>
      </c>
      <c r="G92" s="109" t="s">
        <v>173</v>
      </c>
      <c r="H92" s="18" t="n">
        <v>2612</v>
      </c>
      <c r="I92" s="109" t="s">
        <v>173</v>
      </c>
      <c r="J92" s="18" t="n">
        <v>46333</v>
      </c>
      <c r="K92" s="109" t="s">
        <v>173</v>
      </c>
      <c r="L92" s="18" t="n">
        <v>26710</v>
      </c>
      <c r="M92" s="18" t="n">
        <v>1406</v>
      </c>
      <c r="O92" s="17" t="s">
        <v>209</v>
      </c>
      <c r="P92" s="18" t="n">
        <v>892904</v>
      </c>
      <c r="Q92" s="18" t="n">
        <v>952</v>
      </c>
      <c r="R92" s="109" t="s">
        <v>173</v>
      </c>
      <c r="S92" s="18" t="n">
        <v>113741</v>
      </c>
      <c r="T92" s="109" t="s">
        <v>173</v>
      </c>
      <c r="U92" s="109" t="s">
        <v>173</v>
      </c>
      <c r="V92" s="18" t="n">
        <v>69147</v>
      </c>
      <c r="W92" s="18" t="n">
        <v>686810</v>
      </c>
      <c r="X92" s="109" t="s">
        <v>173</v>
      </c>
      <c r="Y92" s="18" t="n">
        <v>22255</v>
      </c>
      <c r="Z92" s="109" t="s">
        <v>173</v>
      </c>
    </row>
    <row r="93" customFormat="false" ht="13.8" hidden="false" customHeight="false" outlineLevel="0" collapsed="false">
      <c r="B93" s="17" t="s">
        <v>148</v>
      </c>
      <c r="C93" s="18" t="n">
        <v>265621</v>
      </c>
      <c r="D93" s="18" t="n">
        <v>60555</v>
      </c>
      <c r="E93" s="109" t="s">
        <v>173</v>
      </c>
      <c r="F93" s="18" t="n">
        <v>1679</v>
      </c>
      <c r="G93" s="109" t="s">
        <v>173</v>
      </c>
      <c r="H93" s="109" t="s">
        <v>173</v>
      </c>
      <c r="I93" s="18" t="n">
        <v>761</v>
      </c>
      <c r="J93" s="109" t="s">
        <v>173</v>
      </c>
      <c r="K93" s="18" t="n">
        <v>37869</v>
      </c>
      <c r="L93" s="18" t="n">
        <v>159786</v>
      </c>
      <c r="M93" s="18" t="n">
        <v>4970</v>
      </c>
      <c r="O93" s="17" t="s">
        <v>205</v>
      </c>
      <c r="P93" s="18" t="n">
        <v>682891</v>
      </c>
      <c r="Q93" s="18" t="n">
        <v>260</v>
      </c>
      <c r="R93" s="18" t="n">
        <v>12665</v>
      </c>
      <c r="S93" s="109" t="s">
        <v>173</v>
      </c>
      <c r="T93" s="109" t="s">
        <v>173</v>
      </c>
      <c r="U93" s="109" t="s">
        <v>173</v>
      </c>
      <c r="V93" s="18" t="n">
        <v>563227</v>
      </c>
      <c r="W93" s="18" t="n">
        <v>59</v>
      </c>
      <c r="X93" s="18" t="n">
        <v>4056</v>
      </c>
      <c r="Y93" s="18" t="n">
        <v>102623</v>
      </c>
      <c r="Z93" s="109" t="s">
        <v>173</v>
      </c>
    </row>
    <row r="94" customFormat="false" ht="13.8" hidden="false" customHeight="false" outlineLevel="0" collapsed="false">
      <c r="B94" s="17" t="s">
        <v>214</v>
      </c>
      <c r="C94" s="18" t="n">
        <v>256524</v>
      </c>
      <c r="D94" s="18" t="n">
        <v>154741</v>
      </c>
      <c r="E94" s="18" t="n">
        <v>36609</v>
      </c>
      <c r="F94" s="109" t="s">
        <v>173</v>
      </c>
      <c r="G94" s="109" t="s">
        <v>173</v>
      </c>
      <c r="H94" s="109" t="s">
        <v>173</v>
      </c>
      <c r="I94" s="109" t="s">
        <v>173</v>
      </c>
      <c r="J94" s="18" t="n">
        <v>28</v>
      </c>
      <c r="K94" s="18" t="n">
        <v>61011</v>
      </c>
      <c r="L94" s="18" t="n">
        <v>678</v>
      </c>
      <c r="M94" s="18" t="n">
        <v>3457</v>
      </c>
      <c r="O94" s="17" t="s">
        <v>166</v>
      </c>
      <c r="P94" s="18" t="n">
        <v>608280</v>
      </c>
      <c r="Q94" s="18" t="n">
        <v>603004</v>
      </c>
      <c r="R94" s="109" t="s">
        <v>173</v>
      </c>
      <c r="S94" s="18" t="n">
        <v>5276</v>
      </c>
      <c r="T94" s="109" t="s">
        <v>173</v>
      </c>
      <c r="U94" s="109" t="s">
        <v>173</v>
      </c>
      <c r="V94" s="109" t="s">
        <v>173</v>
      </c>
      <c r="W94" s="109" t="s">
        <v>173</v>
      </c>
      <c r="X94" s="109" t="s">
        <v>173</v>
      </c>
      <c r="Y94" s="109" t="s">
        <v>173</v>
      </c>
      <c r="Z94" s="109" t="s">
        <v>173</v>
      </c>
    </row>
    <row r="95" customFormat="false" ht="13.8" hidden="false" customHeight="false" outlineLevel="0" collapsed="false">
      <c r="B95" s="17" t="s">
        <v>193</v>
      </c>
      <c r="C95" s="18" t="n">
        <v>248421</v>
      </c>
      <c r="D95" s="109" t="s">
        <v>173</v>
      </c>
      <c r="E95" s="109" t="s">
        <v>173</v>
      </c>
      <c r="F95" s="109" t="s">
        <v>173</v>
      </c>
      <c r="G95" s="109" t="s">
        <v>173</v>
      </c>
      <c r="H95" s="109" t="s">
        <v>173</v>
      </c>
      <c r="I95" s="18" t="n">
        <v>59834</v>
      </c>
      <c r="J95" s="18" t="n">
        <v>75539</v>
      </c>
      <c r="K95" s="18" t="n">
        <v>23807</v>
      </c>
      <c r="L95" s="18" t="n">
        <v>89240</v>
      </c>
      <c r="M95" s="109" t="s">
        <v>173</v>
      </c>
      <c r="O95" s="17" t="s">
        <v>208</v>
      </c>
      <c r="P95" s="18" t="n">
        <v>546349</v>
      </c>
      <c r="Q95" s="109" t="s">
        <v>173</v>
      </c>
      <c r="R95" s="109" t="s">
        <v>173</v>
      </c>
      <c r="S95" s="109" t="s">
        <v>173</v>
      </c>
      <c r="T95" s="109" t="s">
        <v>173</v>
      </c>
      <c r="U95" s="109" t="s">
        <v>173</v>
      </c>
      <c r="V95" s="18" t="n">
        <v>215923</v>
      </c>
      <c r="W95" s="18" t="n">
        <v>42671</v>
      </c>
      <c r="X95" s="18" t="n">
        <v>220543</v>
      </c>
      <c r="Y95" s="18" t="n">
        <v>67212</v>
      </c>
      <c r="Z95" s="109" t="s">
        <v>173</v>
      </c>
    </row>
    <row r="96" customFormat="false" ht="13.8" hidden="false" customHeight="false" outlineLevel="0" collapsed="false">
      <c r="B96" s="17" t="s">
        <v>175</v>
      </c>
      <c r="C96" s="18" t="n">
        <v>220547</v>
      </c>
      <c r="D96" s="18" t="n">
        <v>108691</v>
      </c>
      <c r="E96" s="109" t="s">
        <v>173</v>
      </c>
      <c r="F96" s="18" t="n">
        <v>65582</v>
      </c>
      <c r="G96" s="109" t="s">
        <v>173</v>
      </c>
      <c r="H96" s="109" t="s">
        <v>173</v>
      </c>
      <c r="I96" s="109" t="s">
        <v>173</v>
      </c>
      <c r="J96" s="109" t="s">
        <v>173</v>
      </c>
      <c r="K96" s="18" t="n">
        <v>46081</v>
      </c>
      <c r="L96" s="18" t="n">
        <v>192</v>
      </c>
      <c r="M96" s="109" t="s">
        <v>173</v>
      </c>
      <c r="O96" s="17" t="s">
        <v>77</v>
      </c>
      <c r="P96" s="18" t="n">
        <v>541908</v>
      </c>
      <c r="Q96" s="18" t="n">
        <v>150056</v>
      </c>
      <c r="R96" s="18" t="n">
        <v>312339</v>
      </c>
      <c r="S96" s="18" t="n">
        <v>3119</v>
      </c>
      <c r="T96" s="109" t="s">
        <v>173</v>
      </c>
      <c r="U96" s="109" t="s">
        <v>173</v>
      </c>
      <c r="V96" s="109" t="s">
        <v>173</v>
      </c>
      <c r="W96" s="109" t="s">
        <v>173</v>
      </c>
      <c r="X96" s="109" t="s">
        <v>173</v>
      </c>
      <c r="Y96" s="18" t="n">
        <v>76393</v>
      </c>
      <c r="Z96" s="109" t="s">
        <v>173</v>
      </c>
    </row>
    <row r="97" customFormat="false" ht="13.8" hidden="false" customHeight="false" outlineLevel="0" collapsed="false">
      <c r="B97" s="17" t="s">
        <v>218</v>
      </c>
      <c r="C97" s="18" t="n">
        <v>194583</v>
      </c>
      <c r="D97" s="109" t="s">
        <v>173</v>
      </c>
      <c r="E97" s="109" t="s">
        <v>173</v>
      </c>
      <c r="F97" s="109" t="s">
        <v>173</v>
      </c>
      <c r="G97" s="109" t="s">
        <v>173</v>
      </c>
      <c r="H97" s="109" t="s">
        <v>173</v>
      </c>
      <c r="I97" s="109" t="s">
        <v>173</v>
      </c>
      <c r="J97" s="18" t="n">
        <v>68899</v>
      </c>
      <c r="K97" s="18" t="n">
        <v>58161</v>
      </c>
      <c r="L97" s="18" t="n">
        <v>67523</v>
      </c>
      <c r="M97" s="109" t="s">
        <v>173</v>
      </c>
      <c r="O97" s="17" t="s">
        <v>227</v>
      </c>
      <c r="P97" s="18" t="n">
        <v>387170</v>
      </c>
      <c r="Q97" s="18" t="n">
        <v>228592</v>
      </c>
      <c r="R97" s="109" t="s">
        <v>173</v>
      </c>
      <c r="S97" s="18" t="n">
        <v>158578</v>
      </c>
      <c r="T97" s="109" t="s">
        <v>173</v>
      </c>
      <c r="U97" s="109" t="s">
        <v>173</v>
      </c>
      <c r="V97" s="109" t="s">
        <v>173</v>
      </c>
      <c r="W97" s="109" t="s">
        <v>173</v>
      </c>
      <c r="X97" s="109" t="s">
        <v>173</v>
      </c>
      <c r="Y97" s="109" t="s">
        <v>173</v>
      </c>
      <c r="Z97" s="109" t="s">
        <v>173</v>
      </c>
    </row>
    <row r="98" customFormat="false" ht="13.8" hidden="false" customHeight="false" outlineLevel="0" collapsed="false">
      <c r="B98" s="17" t="s">
        <v>183</v>
      </c>
      <c r="C98" s="18" t="n">
        <v>192994</v>
      </c>
      <c r="D98" s="109" t="s">
        <v>173</v>
      </c>
      <c r="E98" s="18" t="n">
        <v>93696</v>
      </c>
      <c r="F98" s="109" t="s">
        <v>173</v>
      </c>
      <c r="G98" s="109" t="s">
        <v>173</v>
      </c>
      <c r="H98" s="109" t="s">
        <v>173</v>
      </c>
      <c r="I98" s="109" t="s">
        <v>173</v>
      </c>
      <c r="J98" s="18" t="n">
        <v>130</v>
      </c>
      <c r="K98" s="18" t="n">
        <v>72493</v>
      </c>
      <c r="L98" s="18" t="n">
        <v>26676</v>
      </c>
      <c r="M98" s="109" t="s">
        <v>173</v>
      </c>
      <c r="O98" s="17" t="s">
        <v>212</v>
      </c>
      <c r="P98" s="18" t="n">
        <v>345137</v>
      </c>
      <c r="Q98" s="18" t="n">
        <v>132083</v>
      </c>
      <c r="R98" s="109" t="s">
        <v>173</v>
      </c>
      <c r="S98" s="18" t="n">
        <v>170631</v>
      </c>
      <c r="T98" s="109" t="s">
        <v>173</v>
      </c>
      <c r="U98" s="18" t="n">
        <v>573</v>
      </c>
      <c r="V98" s="18" t="n">
        <v>7957</v>
      </c>
      <c r="W98" s="18" t="n">
        <v>1596</v>
      </c>
      <c r="X98" s="109" t="s">
        <v>173</v>
      </c>
      <c r="Y98" s="18" t="n">
        <v>32298</v>
      </c>
      <c r="Z98" s="109" t="s">
        <v>173</v>
      </c>
    </row>
    <row r="99" customFormat="false" ht="13.8" hidden="false" customHeight="false" outlineLevel="0" collapsed="false">
      <c r="B99" s="17" t="s">
        <v>163</v>
      </c>
      <c r="C99" s="18" t="n">
        <v>187311</v>
      </c>
      <c r="D99" s="109" t="s">
        <v>173</v>
      </c>
      <c r="E99" s="109" t="s">
        <v>173</v>
      </c>
      <c r="F99" s="109" t="s">
        <v>173</v>
      </c>
      <c r="G99" s="109" t="s">
        <v>173</v>
      </c>
      <c r="H99" s="109" t="s">
        <v>173</v>
      </c>
      <c r="I99" s="109" t="s">
        <v>173</v>
      </c>
      <c r="J99" s="18" t="n">
        <v>10893</v>
      </c>
      <c r="K99" s="18" t="n">
        <v>171667</v>
      </c>
      <c r="L99" s="18" t="n">
        <v>4750</v>
      </c>
      <c r="M99" s="109" t="s">
        <v>173</v>
      </c>
      <c r="O99" s="17" t="s">
        <v>243</v>
      </c>
      <c r="P99" s="18" t="n">
        <v>294162</v>
      </c>
      <c r="Q99" s="109" t="s">
        <v>173</v>
      </c>
      <c r="R99" s="109" t="s">
        <v>173</v>
      </c>
      <c r="S99" s="18" t="n">
        <v>208119</v>
      </c>
      <c r="T99" s="109" t="s">
        <v>173</v>
      </c>
      <c r="U99" s="109" t="s">
        <v>173</v>
      </c>
      <c r="V99" s="109" t="s">
        <v>173</v>
      </c>
      <c r="W99" s="109" t="s">
        <v>173</v>
      </c>
      <c r="X99" s="18" t="n">
        <v>81</v>
      </c>
      <c r="Y99" s="18" t="n">
        <v>85962</v>
      </c>
      <c r="Z99" s="109" t="s">
        <v>173</v>
      </c>
    </row>
    <row r="100" customFormat="false" ht="13.8" hidden="false" customHeight="false" outlineLevel="0" collapsed="false">
      <c r="B100" s="17" t="s">
        <v>191</v>
      </c>
      <c r="C100" s="18" t="n">
        <v>135830</v>
      </c>
      <c r="D100" s="18" t="n">
        <v>80750</v>
      </c>
      <c r="E100" s="109" t="s">
        <v>173</v>
      </c>
      <c r="F100" s="18" t="n">
        <v>49437</v>
      </c>
      <c r="G100" s="109" t="s">
        <v>173</v>
      </c>
      <c r="H100" s="109" t="s">
        <v>173</v>
      </c>
      <c r="I100" s="109" t="s">
        <v>173</v>
      </c>
      <c r="J100" s="109" t="s">
        <v>173</v>
      </c>
      <c r="K100" s="18" t="n">
        <v>4843</v>
      </c>
      <c r="L100" s="18" t="n">
        <v>800</v>
      </c>
      <c r="M100" s="109" t="s">
        <v>173</v>
      </c>
      <c r="O100" s="17" t="s">
        <v>214</v>
      </c>
      <c r="P100" s="18" t="n">
        <v>288405</v>
      </c>
      <c r="Q100" s="18" t="n">
        <v>76280</v>
      </c>
      <c r="R100" s="18" t="n">
        <v>3209</v>
      </c>
      <c r="S100" s="18" t="n">
        <v>43228</v>
      </c>
      <c r="T100" s="109" t="s">
        <v>173</v>
      </c>
      <c r="U100" s="109" t="s">
        <v>173</v>
      </c>
      <c r="V100" s="18" t="n">
        <v>91824</v>
      </c>
      <c r="W100" s="18" t="n">
        <v>4698</v>
      </c>
      <c r="X100" s="18" t="n">
        <v>32676</v>
      </c>
      <c r="Y100" s="18" t="n">
        <v>36489</v>
      </c>
      <c r="Z100" s="109" t="s">
        <v>173</v>
      </c>
    </row>
    <row r="101" customFormat="false" ht="13.8" hidden="false" customHeight="false" outlineLevel="0" collapsed="false">
      <c r="B101" s="17" t="s">
        <v>206</v>
      </c>
      <c r="C101" s="18" t="n">
        <v>132537</v>
      </c>
      <c r="D101" s="18" t="n">
        <v>17805</v>
      </c>
      <c r="E101" s="18" t="n">
        <v>38875</v>
      </c>
      <c r="F101" s="18" t="n">
        <v>1172</v>
      </c>
      <c r="G101" s="109" t="s">
        <v>173</v>
      </c>
      <c r="H101" s="109" t="s">
        <v>173</v>
      </c>
      <c r="I101" s="18" t="n">
        <v>820</v>
      </c>
      <c r="J101" s="109" t="s">
        <v>173</v>
      </c>
      <c r="K101" s="109" t="s">
        <v>173</v>
      </c>
      <c r="L101" s="18" t="n">
        <v>73864</v>
      </c>
      <c r="M101" s="109" t="s">
        <v>173</v>
      </c>
      <c r="O101" s="17" t="s">
        <v>211</v>
      </c>
      <c r="P101" s="18" t="n">
        <v>277262</v>
      </c>
      <c r="Q101" s="18" t="n">
        <v>390</v>
      </c>
      <c r="R101" s="109" t="s">
        <v>173</v>
      </c>
      <c r="S101" s="18" t="n">
        <v>70344</v>
      </c>
      <c r="T101" s="109" t="s">
        <v>173</v>
      </c>
      <c r="U101" s="109" t="s">
        <v>173</v>
      </c>
      <c r="V101" s="109" t="s">
        <v>173</v>
      </c>
      <c r="W101" s="18" t="n">
        <v>206528</v>
      </c>
      <c r="X101" s="109" t="s">
        <v>173</v>
      </c>
      <c r="Y101" s="109" t="s">
        <v>173</v>
      </c>
      <c r="Z101" s="109" t="s">
        <v>173</v>
      </c>
    </row>
    <row r="102" customFormat="false" ht="13.8" hidden="false" customHeight="false" outlineLevel="0" collapsed="false">
      <c r="B102" s="17" t="s">
        <v>226</v>
      </c>
      <c r="C102" s="18" t="n">
        <v>126804</v>
      </c>
      <c r="D102" s="109" t="s">
        <v>173</v>
      </c>
      <c r="E102" s="109" t="s">
        <v>173</v>
      </c>
      <c r="F102" s="109" t="s">
        <v>173</v>
      </c>
      <c r="G102" s="18" t="n">
        <v>241</v>
      </c>
      <c r="H102" s="109" t="s">
        <v>173</v>
      </c>
      <c r="I102" s="18" t="n">
        <v>898</v>
      </c>
      <c r="J102" s="18" t="n">
        <v>116931</v>
      </c>
      <c r="K102" s="18" t="n">
        <v>3807</v>
      </c>
      <c r="L102" s="18" t="n">
        <v>4928</v>
      </c>
      <c r="M102" s="109" t="s">
        <v>173</v>
      </c>
      <c r="O102" s="17" t="s">
        <v>218</v>
      </c>
      <c r="P102" s="18" t="n">
        <v>263611</v>
      </c>
      <c r="Q102" s="109" t="s">
        <v>173</v>
      </c>
      <c r="R102" s="109" t="s">
        <v>173</v>
      </c>
      <c r="S102" s="109" t="s">
        <v>173</v>
      </c>
      <c r="T102" s="109" t="s">
        <v>173</v>
      </c>
      <c r="U102" s="109" t="s">
        <v>173</v>
      </c>
      <c r="V102" s="18" t="n">
        <v>263611</v>
      </c>
      <c r="W102" s="109" t="s">
        <v>173</v>
      </c>
      <c r="X102" s="109" t="s">
        <v>173</v>
      </c>
      <c r="Y102" s="109" t="s">
        <v>173</v>
      </c>
      <c r="Z102" s="109" t="s">
        <v>173</v>
      </c>
    </row>
    <row r="103" customFormat="false" ht="13.8" hidden="false" customHeight="false" outlineLevel="0" collapsed="false">
      <c r="B103" s="17" t="s">
        <v>77</v>
      </c>
      <c r="C103" s="18" t="n">
        <v>125030</v>
      </c>
      <c r="D103" s="109" t="s">
        <v>173</v>
      </c>
      <c r="E103" s="109" t="s">
        <v>173</v>
      </c>
      <c r="F103" s="109" t="s">
        <v>173</v>
      </c>
      <c r="G103" s="109" t="s">
        <v>173</v>
      </c>
      <c r="H103" s="109" t="s">
        <v>173</v>
      </c>
      <c r="I103" s="109" t="s">
        <v>173</v>
      </c>
      <c r="J103" s="109" t="s">
        <v>173</v>
      </c>
      <c r="K103" s="109" t="s">
        <v>173</v>
      </c>
      <c r="L103" s="18" t="n">
        <v>125030</v>
      </c>
      <c r="M103" s="109" t="s">
        <v>173</v>
      </c>
      <c r="O103" s="17" t="s">
        <v>213</v>
      </c>
      <c r="P103" s="18" t="n">
        <v>240398</v>
      </c>
      <c r="Q103" s="109" t="s">
        <v>173</v>
      </c>
      <c r="R103" s="109" t="s">
        <v>173</v>
      </c>
      <c r="S103" s="18" t="n">
        <v>240382</v>
      </c>
      <c r="T103" s="109" t="s">
        <v>173</v>
      </c>
      <c r="U103" s="109" t="s">
        <v>173</v>
      </c>
      <c r="V103" s="109" t="s">
        <v>173</v>
      </c>
      <c r="W103" s="109" t="s">
        <v>173</v>
      </c>
      <c r="X103" s="109" t="s">
        <v>173</v>
      </c>
      <c r="Y103" s="18" t="n">
        <v>16</v>
      </c>
      <c r="Z103" s="109" t="s">
        <v>173</v>
      </c>
    </row>
    <row r="104" customFormat="false" ht="13.8" hidden="false" customHeight="false" outlineLevel="0" collapsed="false">
      <c r="B104" s="17" t="s">
        <v>162</v>
      </c>
      <c r="C104" s="18" t="n">
        <v>124111</v>
      </c>
      <c r="D104" s="109" t="s">
        <v>173</v>
      </c>
      <c r="E104" s="109" t="s">
        <v>173</v>
      </c>
      <c r="F104" s="109" t="s">
        <v>173</v>
      </c>
      <c r="G104" s="109" t="s">
        <v>173</v>
      </c>
      <c r="H104" s="109" t="s">
        <v>173</v>
      </c>
      <c r="I104" s="109" t="s">
        <v>173</v>
      </c>
      <c r="J104" s="109" t="s">
        <v>173</v>
      </c>
      <c r="K104" s="109" t="s">
        <v>173</v>
      </c>
      <c r="L104" s="109" t="s">
        <v>173</v>
      </c>
      <c r="M104" s="18" t="n">
        <v>124111</v>
      </c>
      <c r="O104" s="17" t="s">
        <v>251</v>
      </c>
      <c r="P104" s="18" t="n">
        <v>204440</v>
      </c>
      <c r="Q104" s="18" t="n">
        <v>72748</v>
      </c>
      <c r="R104" s="18" t="n">
        <v>37693</v>
      </c>
      <c r="S104" s="18" t="n">
        <v>91188</v>
      </c>
      <c r="T104" s="109" t="s">
        <v>173</v>
      </c>
      <c r="U104" s="109" t="s">
        <v>173</v>
      </c>
      <c r="V104" s="109" t="s">
        <v>173</v>
      </c>
      <c r="W104" s="18" t="n">
        <v>10</v>
      </c>
      <c r="X104" s="109" t="s">
        <v>173</v>
      </c>
      <c r="Y104" s="18" t="n">
        <v>2801</v>
      </c>
      <c r="Z104" s="109" t="s">
        <v>173</v>
      </c>
    </row>
    <row r="105" customFormat="false" ht="13.8" hidden="false" customHeight="false" outlineLevel="0" collapsed="false">
      <c r="B105" s="17" t="s">
        <v>219</v>
      </c>
      <c r="C105" s="18" t="n">
        <v>118498</v>
      </c>
      <c r="D105" s="18" t="n">
        <v>75477</v>
      </c>
      <c r="E105" s="109" t="s">
        <v>173</v>
      </c>
      <c r="F105" s="109" t="s">
        <v>173</v>
      </c>
      <c r="G105" s="109" t="s">
        <v>173</v>
      </c>
      <c r="H105" s="109" t="s">
        <v>173</v>
      </c>
      <c r="I105" s="109" t="s">
        <v>173</v>
      </c>
      <c r="J105" s="109" t="s">
        <v>173</v>
      </c>
      <c r="K105" s="109" t="s">
        <v>173</v>
      </c>
      <c r="L105" s="18" t="n">
        <v>43022</v>
      </c>
      <c r="M105" s="109" t="s">
        <v>173</v>
      </c>
      <c r="O105" s="17" t="s">
        <v>222</v>
      </c>
      <c r="P105" s="18" t="n">
        <v>196074</v>
      </c>
      <c r="Q105" s="18" t="n">
        <v>188950</v>
      </c>
      <c r="R105" s="109" t="s">
        <v>173</v>
      </c>
      <c r="S105" s="18" t="n">
        <v>6238</v>
      </c>
      <c r="T105" s="109" t="s">
        <v>173</v>
      </c>
      <c r="U105" s="109" t="s">
        <v>173</v>
      </c>
      <c r="V105" s="109" t="s">
        <v>173</v>
      </c>
      <c r="W105" s="18" t="n">
        <v>887</v>
      </c>
      <c r="X105" s="109" t="s">
        <v>173</v>
      </c>
      <c r="Y105" s="109" t="s">
        <v>173</v>
      </c>
      <c r="Z105" s="109" t="s">
        <v>173</v>
      </c>
    </row>
    <row r="106" customFormat="false" ht="13.8" hidden="false" customHeight="false" outlineLevel="0" collapsed="false">
      <c r="B106" s="17" t="s">
        <v>274</v>
      </c>
      <c r="C106" s="18" t="n">
        <v>116924</v>
      </c>
      <c r="D106" s="109" t="s">
        <v>173</v>
      </c>
      <c r="E106" s="109" t="s">
        <v>173</v>
      </c>
      <c r="F106" s="109" t="s">
        <v>173</v>
      </c>
      <c r="G106" s="109" t="s">
        <v>173</v>
      </c>
      <c r="H106" s="109" t="s">
        <v>173</v>
      </c>
      <c r="I106" s="109" t="s">
        <v>173</v>
      </c>
      <c r="J106" s="18" t="n">
        <v>116415</v>
      </c>
      <c r="K106" s="109" t="s">
        <v>173</v>
      </c>
      <c r="L106" s="18" t="n">
        <v>509</v>
      </c>
      <c r="M106" s="109" t="s">
        <v>173</v>
      </c>
      <c r="O106" s="17" t="s">
        <v>232</v>
      </c>
      <c r="P106" s="18" t="n">
        <v>177426</v>
      </c>
      <c r="Q106" s="18" t="n">
        <v>177425</v>
      </c>
      <c r="R106" s="109" t="s">
        <v>173</v>
      </c>
      <c r="S106" s="109" t="s">
        <v>173</v>
      </c>
      <c r="T106" s="109" t="s">
        <v>173</v>
      </c>
      <c r="U106" s="109" t="s">
        <v>173</v>
      </c>
      <c r="V106" s="109" t="s">
        <v>173</v>
      </c>
      <c r="W106" s="109" t="s">
        <v>173</v>
      </c>
      <c r="X106" s="109" t="s">
        <v>173</v>
      </c>
      <c r="Y106" s="18" t="n">
        <v>1</v>
      </c>
      <c r="Z106" s="109" t="s">
        <v>173</v>
      </c>
    </row>
    <row r="107" customFormat="false" ht="13.8" hidden="false" customHeight="false" outlineLevel="0" collapsed="false">
      <c r="B107" s="17" t="s">
        <v>147</v>
      </c>
      <c r="C107" s="18" t="n">
        <v>93920</v>
      </c>
      <c r="D107" s="18" t="n">
        <v>75510</v>
      </c>
      <c r="E107" s="109" t="s">
        <v>173</v>
      </c>
      <c r="F107" s="18" t="n">
        <v>17023</v>
      </c>
      <c r="G107" s="109" t="s">
        <v>173</v>
      </c>
      <c r="H107" s="18" t="n">
        <v>1387</v>
      </c>
      <c r="I107" s="109" t="s">
        <v>173</v>
      </c>
      <c r="J107" s="109" t="s">
        <v>173</v>
      </c>
      <c r="K107" s="109" t="s">
        <v>173</v>
      </c>
      <c r="L107" s="109" t="s">
        <v>173</v>
      </c>
      <c r="M107" s="109" t="s">
        <v>173</v>
      </c>
      <c r="O107" s="17" t="s">
        <v>204</v>
      </c>
      <c r="P107" s="18" t="n">
        <v>152129</v>
      </c>
      <c r="Q107" s="109" t="s">
        <v>173</v>
      </c>
      <c r="R107" s="18" t="n">
        <v>24051</v>
      </c>
      <c r="S107" s="18" t="n">
        <v>52</v>
      </c>
      <c r="T107" s="18" t="n">
        <v>96901</v>
      </c>
      <c r="U107" s="109" t="s">
        <v>173</v>
      </c>
      <c r="V107" s="18" t="n">
        <v>5584</v>
      </c>
      <c r="W107" s="18" t="n">
        <v>5631</v>
      </c>
      <c r="X107" s="18" t="n">
        <v>7625</v>
      </c>
      <c r="Y107" s="18" t="n">
        <v>12285</v>
      </c>
      <c r="Z107" s="109" t="s">
        <v>173</v>
      </c>
    </row>
    <row r="108" customFormat="false" ht="13.8" hidden="false" customHeight="false" outlineLevel="0" collapsed="false">
      <c r="B108" s="17" t="s">
        <v>235</v>
      </c>
      <c r="C108" s="18" t="n">
        <v>88763</v>
      </c>
      <c r="D108" s="109" t="s">
        <v>173</v>
      </c>
      <c r="E108" s="109" t="s">
        <v>173</v>
      </c>
      <c r="F108" s="109" t="s">
        <v>173</v>
      </c>
      <c r="G108" s="109" t="s">
        <v>173</v>
      </c>
      <c r="H108" s="109" t="s">
        <v>173</v>
      </c>
      <c r="I108" s="109" t="s">
        <v>173</v>
      </c>
      <c r="J108" s="109" t="s">
        <v>173</v>
      </c>
      <c r="K108" s="18" t="n">
        <v>88763</v>
      </c>
      <c r="L108" s="109" t="s">
        <v>173</v>
      </c>
      <c r="M108" s="109" t="s">
        <v>173</v>
      </c>
      <c r="O108" s="17" t="s">
        <v>215</v>
      </c>
      <c r="P108" s="18" t="n">
        <v>148565</v>
      </c>
      <c r="Q108" s="18" t="n">
        <v>55901</v>
      </c>
      <c r="R108" s="109" t="s">
        <v>173</v>
      </c>
      <c r="S108" s="18" t="n">
        <v>92270</v>
      </c>
      <c r="T108" s="109" t="s">
        <v>173</v>
      </c>
      <c r="U108" s="109" t="s">
        <v>173</v>
      </c>
      <c r="V108" s="109" t="s">
        <v>173</v>
      </c>
      <c r="W108" s="18" t="n">
        <v>19</v>
      </c>
      <c r="X108" s="109" t="s">
        <v>173</v>
      </c>
      <c r="Y108" s="18" t="n">
        <v>374</v>
      </c>
      <c r="Z108" s="109" t="s">
        <v>173</v>
      </c>
    </row>
    <row r="109" customFormat="false" ht="13.8" hidden="false" customHeight="false" outlineLevel="0" collapsed="false">
      <c r="B109" s="17" t="s">
        <v>192</v>
      </c>
      <c r="C109" s="18" t="n">
        <v>74853</v>
      </c>
      <c r="D109" s="109" t="s">
        <v>173</v>
      </c>
      <c r="E109" s="109" t="s">
        <v>173</v>
      </c>
      <c r="F109" s="109" t="s">
        <v>173</v>
      </c>
      <c r="G109" s="109" t="s">
        <v>173</v>
      </c>
      <c r="H109" s="109" t="s">
        <v>173</v>
      </c>
      <c r="I109" s="109" t="s">
        <v>173</v>
      </c>
      <c r="J109" s="109" t="s">
        <v>173</v>
      </c>
      <c r="K109" s="18" t="n">
        <v>68993</v>
      </c>
      <c r="L109" s="109" t="s">
        <v>173</v>
      </c>
      <c r="M109" s="18" t="n">
        <v>5861</v>
      </c>
      <c r="O109" s="17" t="s">
        <v>200</v>
      </c>
      <c r="P109" s="18" t="n">
        <v>130681</v>
      </c>
      <c r="Q109" s="109" t="s">
        <v>173</v>
      </c>
      <c r="R109" s="109" t="s">
        <v>173</v>
      </c>
      <c r="S109" s="109" t="s">
        <v>173</v>
      </c>
      <c r="T109" s="109" t="s">
        <v>173</v>
      </c>
      <c r="U109" s="109" t="s">
        <v>173</v>
      </c>
      <c r="V109" s="18" t="n">
        <v>2019</v>
      </c>
      <c r="W109" s="18" t="n">
        <v>123675</v>
      </c>
      <c r="X109" s="18" t="n">
        <v>906</v>
      </c>
      <c r="Y109" s="18" t="n">
        <v>4081</v>
      </c>
      <c r="Z109" s="109" t="s">
        <v>173</v>
      </c>
    </row>
    <row r="110" customFormat="false" ht="13.8" hidden="false" customHeight="false" outlineLevel="0" collapsed="false">
      <c r="B110" s="17" t="s">
        <v>221</v>
      </c>
      <c r="C110" s="18" t="n">
        <v>67170</v>
      </c>
      <c r="D110" s="18" t="n">
        <v>27778</v>
      </c>
      <c r="E110" s="109" t="s">
        <v>173</v>
      </c>
      <c r="F110" s="109" t="s">
        <v>173</v>
      </c>
      <c r="G110" s="109" t="s">
        <v>173</v>
      </c>
      <c r="H110" s="109" t="s">
        <v>173</v>
      </c>
      <c r="I110" s="109" t="s">
        <v>173</v>
      </c>
      <c r="J110" s="109" t="s">
        <v>173</v>
      </c>
      <c r="K110" s="109" t="s">
        <v>173</v>
      </c>
      <c r="L110" s="18" t="n">
        <v>39392</v>
      </c>
      <c r="M110" s="109" t="s">
        <v>173</v>
      </c>
      <c r="O110" s="17" t="s">
        <v>221</v>
      </c>
      <c r="P110" s="18" t="n">
        <v>130629</v>
      </c>
      <c r="Q110" s="18" t="n">
        <v>73979</v>
      </c>
      <c r="R110" s="109" t="s">
        <v>173</v>
      </c>
      <c r="S110" s="109" t="s">
        <v>173</v>
      </c>
      <c r="T110" s="109" t="s">
        <v>173</v>
      </c>
      <c r="U110" s="109" t="s">
        <v>173</v>
      </c>
      <c r="V110" s="109" t="s">
        <v>173</v>
      </c>
      <c r="W110" s="109" t="s">
        <v>173</v>
      </c>
      <c r="X110" s="109" t="s">
        <v>173</v>
      </c>
      <c r="Y110" s="18" t="n">
        <v>56651</v>
      </c>
      <c r="Z110" s="109" t="s">
        <v>173</v>
      </c>
    </row>
    <row r="111" customFormat="false" ht="13.8" hidden="false" customHeight="false" outlineLevel="0" collapsed="false">
      <c r="B111" s="17" t="s">
        <v>215</v>
      </c>
      <c r="C111" s="18" t="n">
        <v>66677</v>
      </c>
      <c r="D111" s="18" t="n">
        <v>45124</v>
      </c>
      <c r="E111" s="109" t="s">
        <v>173</v>
      </c>
      <c r="F111" s="109" t="s">
        <v>173</v>
      </c>
      <c r="G111" s="109" t="s">
        <v>173</v>
      </c>
      <c r="H111" s="109" t="s">
        <v>173</v>
      </c>
      <c r="I111" s="109" t="s">
        <v>173</v>
      </c>
      <c r="J111" s="109" t="s">
        <v>173</v>
      </c>
      <c r="K111" s="109" t="s">
        <v>173</v>
      </c>
      <c r="L111" s="18" t="n">
        <v>21553</v>
      </c>
      <c r="M111" s="109" t="s">
        <v>173</v>
      </c>
      <c r="O111" s="17" t="s">
        <v>258</v>
      </c>
      <c r="P111" s="18" t="n">
        <v>122944</v>
      </c>
      <c r="Q111" s="18" t="n">
        <v>75394</v>
      </c>
      <c r="R111" s="109" t="s">
        <v>173</v>
      </c>
      <c r="S111" s="109" t="s">
        <v>173</v>
      </c>
      <c r="T111" s="109" t="s">
        <v>173</v>
      </c>
      <c r="U111" s="109" t="s">
        <v>173</v>
      </c>
      <c r="V111" s="18" t="n">
        <v>9990</v>
      </c>
      <c r="W111" s="18" t="n">
        <v>373</v>
      </c>
      <c r="X111" s="18" t="n">
        <v>16393</v>
      </c>
      <c r="Y111" s="18" t="n">
        <v>20794</v>
      </c>
      <c r="Z111" s="109" t="s">
        <v>173</v>
      </c>
    </row>
    <row r="112" customFormat="false" ht="13.8" hidden="false" customHeight="false" outlineLevel="0" collapsed="false">
      <c r="B112" s="17" t="s">
        <v>253</v>
      </c>
      <c r="C112" s="18" t="n">
        <v>54340</v>
      </c>
      <c r="D112" s="18" t="n">
        <v>37614</v>
      </c>
      <c r="E112" s="18" t="n">
        <v>16725</v>
      </c>
      <c r="F112" s="109" t="s">
        <v>173</v>
      </c>
      <c r="G112" s="109" t="s">
        <v>173</v>
      </c>
      <c r="H112" s="109" t="s">
        <v>173</v>
      </c>
      <c r="I112" s="109" t="s">
        <v>173</v>
      </c>
      <c r="J112" s="109" t="s">
        <v>173</v>
      </c>
      <c r="K112" s="109" t="s">
        <v>173</v>
      </c>
      <c r="L112" s="109" t="s">
        <v>173</v>
      </c>
      <c r="M112" s="109" t="s">
        <v>173</v>
      </c>
      <c r="O112" s="17" t="s">
        <v>190</v>
      </c>
      <c r="P112" s="18" t="n">
        <v>120869</v>
      </c>
      <c r="Q112" s="109" t="s">
        <v>173</v>
      </c>
      <c r="R112" s="109" t="s">
        <v>173</v>
      </c>
      <c r="S112" s="109" t="s">
        <v>173</v>
      </c>
      <c r="T112" s="109" t="s">
        <v>173</v>
      </c>
      <c r="U112" s="109" t="s">
        <v>173</v>
      </c>
      <c r="V112" s="18" t="n">
        <v>48466</v>
      </c>
      <c r="W112" s="18" t="n">
        <v>55</v>
      </c>
      <c r="X112" s="18" t="n">
        <v>743</v>
      </c>
      <c r="Y112" s="18" t="n">
        <v>71605</v>
      </c>
      <c r="Z112" s="109" t="s">
        <v>173</v>
      </c>
    </row>
    <row r="113" customFormat="false" ht="13.8" hidden="false" customHeight="false" outlineLevel="0" collapsed="false">
      <c r="B113" s="17" t="s">
        <v>263</v>
      </c>
      <c r="C113" s="18" t="n">
        <v>45569</v>
      </c>
      <c r="D113" s="18" t="n">
        <v>3666</v>
      </c>
      <c r="E113" s="18" t="n">
        <v>12325</v>
      </c>
      <c r="F113" s="109" t="s">
        <v>173</v>
      </c>
      <c r="G113" s="18" t="n">
        <v>29569</v>
      </c>
      <c r="H113" s="109" t="s">
        <v>173</v>
      </c>
      <c r="I113" s="109" t="s">
        <v>173</v>
      </c>
      <c r="J113" s="109" t="s">
        <v>173</v>
      </c>
      <c r="K113" s="109" t="s">
        <v>173</v>
      </c>
      <c r="L113" s="18" t="n">
        <v>9</v>
      </c>
      <c r="M113" s="109" t="s">
        <v>173</v>
      </c>
      <c r="O113" s="17" t="s">
        <v>216</v>
      </c>
      <c r="P113" s="18" t="n">
        <v>107187</v>
      </c>
      <c r="Q113" s="109" t="s">
        <v>173</v>
      </c>
      <c r="R113" s="109" t="s">
        <v>173</v>
      </c>
      <c r="S113" s="109" t="s">
        <v>173</v>
      </c>
      <c r="T113" s="109" t="s">
        <v>173</v>
      </c>
      <c r="U113" s="109" t="s">
        <v>173</v>
      </c>
      <c r="V113" s="109" t="s">
        <v>173</v>
      </c>
      <c r="W113" s="18" t="n">
        <v>65606</v>
      </c>
      <c r="X113" s="18" t="n">
        <v>36955</v>
      </c>
      <c r="Y113" s="18" t="n">
        <v>4626</v>
      </c>
      <c r="Z113" s="109" t="s">
        <v>173</v>
      </c>
    </row>
    <row r="114" customFormat="false" ht="13.8" hidden="false" customHeight="false" outlineLevel="0" collapsed="false">
      <c r="B114" s="17" t="s">
        <v>209</v>
      </c>
      <c r="C114" s="18" t="n">
        <v>42491</v>
      </c>
      <c r="D114" s="109" t="s">
        <v>173</v>
      </c>
      <c r="E114" s="109" t="s">
        <v>173</v>
      </c>
      <c r="F114" s="109" t="s">
        <v>173</v>
      </c>
      <c r="G114" s="109" t="s">
        <v>173</v>
      </c>
      <c r="H114" s="109" t="s">
        <v>173</v>
      </c>
      <c r="I114" s="18" t="n">
        <v>4709</v>
      </c>
      <c r="J114" s="109" t="s">
        <v>173</v>
      </c>
      <c r="K114" s="18" t="n">
        <v>37781</v>
      </c>
      <c r="L114" s="109" t="s">
        <v>173</v>
      </c>
      <c r="M114" s="109" t="s">
        <v>173</v>
      </c>
      <c r="O114" s="17" t="s">
        <v>220</v>
      </c>
      <c r="P114" s="18" t="n">
        <v>106003</v>
      </c>
      <c r="Q114" s="18" t="n">
        <v>1517</v>
      </c>
      <c r="R114" s="18" t="n">
        <v>104486</v>
      </c>
      <c r="S114" s="109" t="s">
        <v>173</v>
      </c>
      <c r="T114" s="109" t="s">
        <v>173</v>
      </c>
      <c r="U114" s="109" t="s">
        <v>173</v>
      </c>
      <c r="V114" s="109" t="s">
        <v>173</v>
      </c>
      <c r="W114" s="109" t="s">
        <v>173</v>
      </c>
      <c r="X114" s="109" t="s">
        <v>173</v>
      </c>
      <c r="Y114" s="109" t="s">
        <v>173</v>
      </c>
      <c r="Z114" s="109" t="s">
        <v>173</v>
      </c>
    </row>
    <row r="115" customFormat="false" ht="13.8" hidden="false" customHeight="false" outlineLevel="0" collapsed="false">
      <c r="B115" s="17" t="s">
        <v>247</v>
      </c>
      <c r="C115" s="18" t="n">
        <v>40110</v>
      </c>
      <c r="D115" s="109" t="s">
        <v>173</v>
      </c>
      <c r="E115" s="109" t="s">
        <v>173</v>
      </c>
      <c r="F115" s="109" t="s">
        <v>173</v>
      </c>
      <c r="G115" s="109" t="s">
        <v>173</v>
      </c>
      <c r="H115" s="109" t="s">
        <v>173</v>
      </c>
      <c r="I115" s="109" t="s">
        <v>173</v>
      </c>
      <c r="J115" s="109" t="s">
        <v>173</v>
      </c>
      <c r="K115" s="109" t="s">
        <v>173</v>
      </c>
      <c r="L115" s="18" t="n">
        <v>40110</v>
      </c>
      <c r="M115" s="109" t="s">
        <v>173</v>
      </c>
      <c r="O115" s="17" t="s">
        <v>176</v>
      </c>
      <c r="P115" s="18" t="n">
        <v>100486</v>
      </c>
      <c r="Q115" s="18" t="n">
        <v>11077</v>
      </c>
      <c r="R115" s="109" t="s">
        <v>173</v>
      </c>
      <c r="S115" s="18" t="n">
        <v>84889</v>
      </c>
      <c r="T115" s="109" t="s">
        <v>173</v>
      </c>
      <c r="U115" s="109" t="s">
        <v>173</v>
      </c>
      <c r="V115" s="109" t="s">
        <v>173</v>
      </c>
      <c r="W115" s="18" t="n">
        <v>4426</v>
      </c>
      <c r="X115" s="18" t="n">
        <v>94</v>
      </c>
      <c r="Y115" s="109" t="s">
        <v>173</v>
      </c>
      <c r="Z115" s="109" t="s">
        <v>173</v>
      </c>
    </row>
    <row r="116" customFormat="false" ht="13.8" hidden="false" customHeight="false" outlineLevel="0" collapsed="false">
      <c r="B116" s="17" t="s">
        <v>222</v>
      </c>
      <c r="C116" s="18" t="n">
        <v>36047</v>
      </c>
      <c r="D116" s="18" t="n">
        <v>15017</v>
      </c>
      <c r="E116" s="109" t="s">
        <v>173</v>
      </c>
      <c r="F116" s="109" t="s">
        <v>173</v>
      </c>
      <c r="G116" s="109" t="s">
        <v>173</v>
      </c>
      <c r="H116" s="109" t="s">
        <v>173</v>
      </c>
      <c r="I116" s="109" t="s">
        <v>173</v>
      </c>
      <c r="J116" s="109" t="s">
        <v>173</v>
      </c>
      <c r="K116" s="109" t="s">
        <v>173</v>
      </c>
      <c r="L116" s="18" t="n">
        <v>21030</v>
      </c>
      <c r="M116" s="109" t="s">
        <v>173</v>
      </c>
      <c r="O116" s="17" t="s">
        <v>238</v>
      </c>
      <c r="P116" s="18" t="n">
        <v>99193</v>
      </c>
      <c r="Q116" s="18" t="n">
        <v>12073</v>
      </c>
      <c r="R116" s="109" t="s">
        <v>173</v>
      </c>
      <c r="S116" s="18" t="n">
        <v>53486</v>
      </c>
      <c r="T116" s="109" t="s">
        <v>173</v>
      </c>
      <c r="U116" s="109" t="s">
        <v>173</v>
      </c>
      <c r="V116" s="18" t="n">
        <v>148</v>
      </c>
      <c r="W116" s="18" t="n">
        <v>5648</v>
      </c>
      <c r="X116" s="109" t="s">
        <v>173</v>
      </c>
      <c r="Y116" s="18" t="n">
        <v>27838</v>
      </c>
      <c r="Z116" s="109" t="s">
        <v>173</v>
      </c>
    </row>
    <row r="117" customFormat="false" ht="13.8" hidden="false" customHeight="false" outlineLevel="0" collapsed="false">
      <c r="B117" s="17" t="s">
        <v>223</v>
      </c>
      <c r="C117" s="18" t="n">
        <v>34360</v>
      </c>
      <c r="D117" s="109" t="s">
        <v>173</v>
      </c>
      <c r="E117" s="18" t="n">
        <v>34360</v>
      </c>
      <c r="F117" s="109" t="s">
        <v>173</v>
      </c>
      <c r="G117" s="109" t="s">
        <v>173</v>
      </c>
      <c r="H117" s="109" t="s">
        <v>173</v>
      </c>
      <c r="I117" s="109" t="s">
        <v>173</v>
      </c>
      <c r="J117" s="109" t="s">
        <v>173</v>
      </c>
      <c r="K117" s="109" t="s">
        <v>173</v>
      </c>
      <c r="L117" s="109" t="s">
        <v>173</v>
      </c>
      <c r="M117" s="109" t="s">
        <v>173</v>
      </c>
      <c r="O117" s="17" t="s">
        <v>230</v>
      </c>
      <c r="P117" s="18" t="n">
        <v>88839</v>
      </c>
      <c r="Q117" s="109" t="s">
        <v>173</v>
      </c>
      <c r="R117" s="109" t="s">
        <v>173</v>
      </c>
      <c r="S117" s="109" t="s">
        <v>173</v>
      </c>
      <c r="T117" s="109" t="s">
        <v>173</v>
      </c>
      <c r="U117" s="109" t="s">
        <v>173</v>
      </c>
      <c r="V117" s="109" t="s">
        <v>173</v>
      </c>
      <c r="W117" s="109" t="s">
        <v>173</v>
      </c>
      <c r="X117" s="18" t="n">
        <v>86420</v>
      </c>
      <c r="Y117" s="18" t="n">
        <v>2419</v>
      </c>
      <c r="Z117" s="109" t="s">
        <v>173</v>
      </c>
    </row>
    <row r="118" customFormat="false" ht="13.8" hidden="false" customHeight="false" outlineLevel="0" collapsed="false">
      <c r="B118" s="17" t="s">
        <v>240</v>
      </c>
      <c r="C118" s="18" t="n">
        <v>32425</v>
      </c>
      <c r="D118" s="109" t="s">
        <v>173</v>
      </c>
      <c r="E118" s="109" t="s">
        <v>173</v>
      </c>
      <c r="F118" s="109" t="s">
        <v>173</v>
      </c>
      <c r="G118" s="109" t="s">
        <v>173</v>
      </c>
      <c r="H118" s="109" t="s">
        <v>173</v>
      </c>
      <c r="I118" s="109" t="s">
        <v>173</v>
      </c>
      <c r="J118" s="109" t="s">
        <v>173</v>
      </c>
      <c r="K118" s="109" t="s">
        <v>173</v>
      </c>
      <c r="L118" s="18" t="n">
        <v>32425</v>
      </c>
      <c r="M118" s="109" t="s">
        <v>173</v>
      </c>
      <c r="O118" s="17" t="s">
        <v>262</v>
      </c>
      <c r="P118" s="18" t="n">
        <v>82311</v>
      </c>
      <c r="Q118" s="109" t="s">
        <v>173</v>
      </c>
      <c r="R118" s="18" t="n">
        <v>82311</v>
      </c>
      <c r="S118" s="109" t="s">
        <v>173</v>
      </c>
      <c r="T118" s="109" t="s">
        <v>173</v>
      </c>
      <c r="U118" s="109" t="s">
        <v>173</v>
      </c>
      <c r="V118" s="109" t="s">
        <v>173</v>
      </c>
      <c r="W118" s="109" t="s">
        <v>173</v>
      </c>
      <c r="X118" s="109" t="s">
        <v>173</v>
      </c>
      <c r="Y118" s="109" t="s">
        <v>173</v>
      </c>
      <c r="Z118" s="109" t="s">
        <v>173</v>
      </c>
    </row>
    <row r="119" customFormat="false" ht="13.8" hidden="false" customHeight="false" outlineLevel="0" collapsed="false">
      <c r="B119" s="17" t="s">
        <v>195</v>
      </c>
      <c r="C119" s="18" t="n">
        <v>31886</v>
      </c>
      <c r="D119" s="18" t="n">
        <v>24545</v>
      </c>
      <c r="E119" s="109" t="s">
        <v>173</v>
      </c>
      <c r="F119" s="109" t="s">
        <v>173</v>
      </c>
      <c r="G119" s="109" t="s">
        <v>173</v>
      </c>
      <c r="H119" s="109" t="s">
        <v>173</v>
      </c>
      <c r="I119" s="18" t="n">
        <v>7341</v>
      </c>
      <c r="J119" s="109" t="s">
        <v>173</v>
      </c>
      <c r="K119" s="109" t="s">
        <v>173</v>
      </c>
      <c r="L119" s="109" t="s">
        <v>173</v>
      </c>
      <c r="M119" s="109" t="s">
        <v>173</v>
      </c>
      <c r="O119" s="17" t="s">
        <v>65</v>
      </c>
      <c r="P119" s="18" t="n">
        <v>75088</v>
      </c>
      <c r="Q119" s="18" t="n">
        <v>132</v>
      </c>
      <c r="R119" s="109" t="s">
        <v>173</v>
      </c>
      <c r="S119" s="109" t="s">
        <v>173</v>
      </c>
      <c r="T119" s="109" t="s">
        <v>173</v>
      </c>
      <c r="U119" s="18" t="n">
        <v>98</v>
      </c>
      <c r="V119" s="18" t="n">
        <v>42575</v>
      </c>
      <c r="W119" s="18" t="n">
        <v>11</v>
      </c>
      <c r="X119" s="18" t="n">
        <v>11131</v>
      </c>
      <c r="Y119" s="18" t="n">
        <v>21141</v>
      </c>
      <c r="Z119" s="109" t="s">
        <v>173</v>
      </c>
    </row>
    <row r="120" customFormat="false" ht="13.8" hidden="false" customHeight="false" outlineLevel="0" collapsed="false">
      <c r="B120" s="17" t="s">
        <v>241</v>
      </c>
      <c r="C120" s="18" t="n">
        <v>28002</v>
      </c>
      <c r="D120" s="109" t="s">
        <v>173</v>
      </c>
      <c r="E120" s="109" t="s">
        <v>173</v>
      </c>
      <c r="F120" s="109" t="s">
        <v>173</v>
      </c>
      <c r="G120" s="109" t="s">
        <v>173</v>
      </c>
      <c r="H120" s="109" t="s">
        <v>173</v>
      </c>
      <c r="I120" s="18" t="n">
        <v>861</v>
      </c>
      <c r="J120" s="109" t="s">
        <v>173</v>
      </c>
      <c r="K120" s="18" t="n">
        <v>27142</v>
      </c>
      <c r="L120" s="109" t="s">
        <v>173</v>
      </c>
      <c r="M120" s="109" t="s">
        <v>173</v>
      </c>
      <c r="O120" s="17" t="s">
        <v>240</v>
      </c>
      <c r="P120" s="18" t="n">
        <v>70686</v>
      </c>
      <c r="Q120" s="18" t="n">
        <v>44561</v>
      </c>
      <c r="R120" s="109" t="s">
        <v>173</v>
      </c>
      <c r="S120" s="109" t="s">
        <v>173</v>
      </c>
      <c r="T120" s="18" t="n">
        <v>15138</v>
      </c>
      <c r="U120" s="109" t="s">
        <v>173</v>
      </c>
      <c r="V120" s="109" t="s">
        <v>173</v>
      </c>
      <c r="W120" s="18" t="n">
        <v>533</v>
      </c>
      <c r="X120" s="18" t="n">
        <v>688</v>
      </c>
      <c r="Y120" s="18" t="n">
        <v>9766</v>
      </c>
      <c r="Z120" s="109" t="s">
        <v>173</v>
      </c>
    </row>
    <row r="121" customFormat="false" ht="13.8" hidden="false" customHeight="false" outlineLevel="0" collapsed="false">
      <c r="B121" s="17" t="s">
        <v>166</v>
      </c>
      <c r="C121" s="18" t="n">
        <v>26688</v>
      </c>
      <c r="D121" s="109" t="s">
        <v>173</v>
      </c>
      <c r="E121" s="109" t="s">
        <v>173</v>
      </c>
      <c r="F121" s="109" t="s">
        <v>173</v>
      </c>
      <c r="G121" s="109" t="s">
        <v>173</v>
      </c>
      <c r="H121" s="109" t="s">
        <v>173</v>
      </c>
      <c r="I121" s="18" t="n">
        <v>26688</v>
      </c>
      <c r="J121" s="109" t="s">
        <v>173</v>
      </c>
      <c r="K121" s="109" t="s">
        <v>173</v>
      </c>
      <c r="L121" s="109" t="s">
        <v>173</v>
      </c>
      <c r="M121" s="109" t="s">
        <v>173</v>
      </c>
      <c r="O121" s="17" t="s">
        <v>219</v>
      </c>
      <c r="P121" s="18" t="n">
        <v>66952</v>
      </c>
      <c r="Q121" s="109" t="s">
        <v>173</v>
      </c>
      <c r="R121" s="109" t="s">
        <v>173</v>
      </c>
      <c r="S121" s="109" t="s">
        <v>173</v>
      </c>
      <c r="T121" s="109" t="s">
        <v>173</v>
      </c>
      <c r="U121" s="109" t="s">
        <v>173</v>
      </c>
      <c r="V121" s="18" t="n">
        <v>3917</v>
      </c>
      <c r="W121" s="18" t="n">
        <v>958</v>
      </c>
      <c r="X121" s="18" t="n">
        <v>57822</v>
      </c>
      <c r="Y121" s="18" t="n">
        <v>4255</v>
      </c>
      <c r="Z121" s="109" t="s">
        <v>173</v>
      </c>
    </row>
    <row r="122" customFormat="false" ht="13.8" hidden="false" customHeight="false" outlineLevel="0" collapsed="false">
      <c r="B122" s="17" t="s">
        <v>225</v>
      </c>
      <c r="C122" s="18" t="n">
        <v>26579</v>
      </c>
      <c r="D122" s="18" t="n">
        <v>26579</v>
      </c>
      <c r="E122" s="109" t="s">
        <v>173</v>
      </c>
      <c r="F122" s="109" t="s">
        <v>173</v>
      </c>
      <c r="G122" s="109" t="s">
        <v>173</v>
      </c>
      <c r="H122" s="109" t="s">
        <v>173</v>
      </c>
      <c r="I122" s="109" t="s">
        <v>173</v>
      </c>
      <c r="J122" s="109" t="s">
        <v>173</v>
      </c>
      <c r="K122" s="109" t="s">
        <v>173</v>
      </c>
      <c r="L122" s="109" t="s">
        <v>173</v>
      </c>
      <c r="M122" s="109" t="s">
        <v>173</v>
      </c>
      <c r="O122" s="17" t="s">
        <v>203</v>
      </c>
      <c r="P122" s="18" t="n">
        <v>66644</v>
      </c>
      <c r="Q122" s="18" t="n">
        <v>16458</v>
      </c>
      <c r="R122" s="109" t="s">
        <v>173</v>
      </c>
      <c r="S122" s="109" t="s">
        <v>173</v>
      </c>
      <c r="T122" s="18" t="n">
        <v>21042</v>
      </c>
      <c r="U122" s="109" t="s">
        <v>173</v>
      </c>
      <c r="V122" s="18" t="n">
        <v>100</v>
      </c>
      <c r="W122" s="18" t="n">
        <v>27368</v>
      </c>
      <c r="X122" s="109" t="s">
        <v>173</v>
      </c>
      <c r="Y122" s="18" t="n">
        <v>1676</v>
      </c>
      <c r="Z122" s="109" t="s">
        <v>173</v>
      </c>
    </row>
    <row r="123" customFormat="false" ht="13.8" hidden="false" customHeight="false" outlineLevel="0" collapsed="false">
      <c r="B123" s="17" t="s">
        <v>271</v>
      </c>
      <c r="C123" s="18" t="n">
        <v>25176</v>
      </c>
      <c r="D123" s="18" t="n">
        <v>25176</v>
      </c>
      <c r="E123" s="109" t="s">
        <v>173</v>
      </c>
      <c r="F123" s="109" t="s">
        <v>173</v>
      </c>
      <c r="G123" s="109" t="s">
        <v>173</v>
      </c>
      <c r="H123" s="109" t="s">
        <v>173</v>
      </c>
      <c r="I123" s="109" t="s">
        <v>173</v>
      </c>
      <c r="J123" s="109" t="s">
        <v>173</v>
      </c>
      <c r="K123" s="109" t="s">
        <v>173</v>
      </c>
      <c r="L123" s="109" t="s">
        <v>173</v>
      </c>
      <c r="M123" s="109" t="s">
        <v>173</v>
      </c>
      <c r="O123" s="17" t="s">
        <v>254</v>
      </c>
      <c r="P123" s="18" t="n">
        <v>59507</v>
      </c>
      <c r="Q123" s="18" t="n">
        <v>25832</v>
      </c>
      <c r="R123" s="109" t="s">
        <v>173</v>
      </c>
      <c r="S123" s="109" t="s">
        <v>173</v>
      </c>
      <c r="T123" s="109" t="s">
        <v>173</v>
      </c>
      <c r="U123" s="109" t="s">
        <v>173</v>
      </c>
      <c r="V123" s="109" t="s">
        <v>173</v>
      </c>
      <c r="W123" s="18" t="n">
        <v>33027</v>
      </c>
      <c r="X123" s="18" t="n">
        <v>68</v>
      </c>
      <c r="Y123" s="18" t="n">
        <v>580</v>
      </c>
      <c r="Z123" s="109" t="s">
        <v>173</v>
      </c>
    </row>
    <row r="124" customFormat="false" ht="13.8" hidden="false" customHeight="false" outlineLevel="0" collapsed="false">
      <c r="B124" s="17" t="s">
        <v>210</v>
      </c>
      <c r="C124" s="18" t="n">
        <v>24201</v>
      </c>
      <c r="D124" s="18" t="n">
        <v>24201</v>
      </c>
      <c r="E124" s="109" t="s">
        <v>173</v>
      </c>
      <c r="F124" s="109" t="s">
        <v>173</v>
      </c>
      <c r="G124" s="109" t="s">
        <v>173</v>
      </c>
      <c r="H124" s="109" t="s">
        <v>173</v>
      </c>
      <c r="I124" s="109" t="s">
        <v>173</v>
      </c>
      <c r="J124" s="109" t="s">
        <v>173</v>
      </c>
      <c r="K124" s="109" t="s">
        <v>173</v>
      </c>
      <c r="L124" s="109" t="s">
        <v>173</v>
      </c>
      <c r="M124" s="109" t="s">
        <v>173</v>
      </c>
      <c r="O124" s="17" t="s">
        <v>305</v>
      </c>
      <c r="P124" s="18" t="n">
        <v>54697</v>
      </c>
      <c r="Q124" s="109" t="s">
        <v>173</v>
      </c>
      <c r="R124" s="109" t="s">
        <v>173</v>
      </c>
      <c r="S124" s="18" t="n">
        <v>54697</v>
      </c>
      <c r="T124" s="109" t="s">
        <v>173</v>
      </c>
      <c r="U124" s="109" t="s">
        <v>173</v>
      </c>
      <c r="V124" s="109" t="s">
        <v>173</v>
      </c>
      <c r="W124" s="109" t="s">
        <v>173</v>
      </c>
      <c r="X124" s="109" t="s">
        <v>173</v>
      </c>
      <c r="Y124" s="109" t="s">
        <v>173</v>
      </c>
      <c r="Z124" s="109" t="s">
        <v>173</v>
      </c>
    </row>
    <row r="125" customFormat="false" ht="13.8" hidden="false" customHeight="false" outlineLevel="0" collapsed="false">
      <c r="B125" s="17" t="s">
        <v>233</v>
      </c>
      <c r="C125" s="18" t="n">
        <v>19778</v>
      </c>
      <c r="D125" s="109" t="s">
        <v>173</v>
      </c>
      <c r="E125" s="18" t="n">
        <v>16334</v>
      </c>
      <c r="F125" s="18" t="n">
        <v>3444</v>
      </c>
      <c r="G125" s="109" t="s">
        <v>173</v>
      </c>
      <c r="H125" s="109" t="s">
        <v>173</v>
      </c>
      <c r="I125" s="109" t="s">
        <v>173</v>
      </c>
      <c r="J125" s="109" t="s">
        <v>173</v>
      </c>
      <c r="K125" s="109" t="s">
        <v>173</v>
      </c>
      <c r="L125" s="109" t="s">
        <v>173</v>
      </c>
      <c r="M125" s="109" t="s">
        <v>173</v>
      </c>
      <c r="O125" s="17" t="s">
        <v>231</v>
      </c>
      <c r="P125" s="18" t="n">
        <v>50170</v>
      </c>
      <c r="Q125" s="18" t="n">
        <v>270</v>
      </c>
      <c r="R125" s="109" t="s">
        <v>173</v>
      </c>
      <c r="S125" s="18" t="n">
        <v>30390</v>
      </c>
      <c r="T125" s="109" t="s">
        <v>173</v>
      </c>
      <c r="U125" s="109" t="s">
        <v>173</v>
      </c>
      <c r="V125" s="109" t="s">
        <v>173</v>
      </c>
      <c r="W125" s="109" t="s">
        <v>173</v>
      </c>
      <c r="X125" s="109" t="s">
        <v>173</v>
      </c>
      <c r="Y125" s="18" t="n">
        <v>19509</v>
      </c>
      <c r="Z125" s="109" t="s">
        <v>173</v>
      </c>
    </row>
    <row r="126" customFormat="false" ht="13.8" hidden="false" customHeight="false" outlineLevel="0" collapsed="false">
      <c r="B126" s="17" t="s">
        <v>202</v>
      </c>
      <c r="C126" s="18" t="n">
        <v>19449</v>
      </c>
      <c r="D126" s="109" t="s">
        <v>173</v>
      </c>
      <c r="E126" s="109" t="s">
        <v>173</v>
      </c>
      <c r="F126" s="109" t="s">
        <v>173</v>
      </c>
      <c r="G126" s="109" t="s">
        <v>173</v>
      </c>
      <c r="H126" s="109" t="s">
        <v>173</v>
      </c>
      <c r="I126" s="109" t="s">
        <v>173</v>
      </c>
      <c r="J126" s="109" t="s">
        <v>173</v>
      </c>
      <c r="K126" s="109" t="s">
        <v>173</v>
      </c>
      <c r="L126" s="18" t="n">
        <v>19449</v>
      </c>
      <c r="M126" s="109" t="s">
        <v>173</v>
      </c>
      <c r="O126" s="17" t="s">
        <v>244</v>
      </c>
      <c r="P126" s="18" t="n">
        <v>46526</v>
      </c>
      <c r="Q126" s="18" t="n">
        <v>1053</v>
      </c>
      <c r="R126" s="18" t="n">
        <v>6246</v>
      </c>
      <c r="S126" s="18" t="n">
        <v>154</v>
      </c>
      <c r="T126" s="109" t="s">
        <v>173</v>
      </c>
      <c r="U126" s="109" t="s">
        <v>173</v>
      </c>
      <c r="V126" s="18" t="n">
        <v>65</v>
      </c>
      <c r="W126" s="109" t="s">
        <v>173</v>
      </c>
      <c r="X126" s="18" t="n">
        <v>35604</v>
      </c>
      <c r="Y126" s="18" t="n">
        <v>3405</v>
      </c>
      <c r="Z126" s="109" t="s">
        <v>173</v>
      </c>
    </row>
    <row r="127" customFormat="false" ht="13.8" hidden="false" customHeight="false" outlineLevel="0" collapsed="false">
      <c r="B127" s="17" t="s">
        <v>245</v>
      </c>
      <c r="C127" s="18" t="n">
        <v>18630</v>
      </c>
      <c r="D127" s="18" t="n">
        <v>18630</v>
      </c>
      <c r="E127" s="109" t="s">
        <v>173</v>
      </c>
      <c r="F127" s="109" t="s">
        <v>173</v>
      </c>
      <c r="G127" s="109" t="s">
        <v>173</v>
      </c>
      <c r="H127" s="109" t="s">
        <v>173</v>
      </c>
      <c r="I127" s="109" t="s">
        <v>173</v>
      </c>
      <c r="J127" s="109" t="s">
        <v>173</v>
      </c>
      <c r="K127" s="109" t="s">
        <v>173</v>
      </c>
      <c r="L127" s="109" t="s">
        <v>173</v>
      </c>
      <c r="M127" s="109" t="s">
        <v>173</v>
      </c>
      <c r="O127" s="17" t="s">
        <v>260</v>
      </c>
      <c r="P127" s="18" t="n">
        <v>41492</v>
      </c>
      <c r="Q127" s="109" t="s">
        <v>173</v>
      </c>
      <c r="R127" s="109" t="s">
        <v>173</v>
      </c>
      <c r="S127" s="109" t="s">
        <v>173</v>
      </c>
      <c r="T127" s="109" t="s">
        <v>173</v>
      </c>
      <c r="U127" s="109" t="s">
        <v>173</v>
      </c>
      <c r="V127" s="109" t="s">
        <v>173</v>
      </c>
      <c r="W127" s="18" t="n">
        <v>626</v>
      </c>
      <c r="X127" s="18" t="n">
        <v>16874</v>
      </c>
      <c r="Y127" s="18" t="n">
        <v>23992</v>
      </c>
      <c r="Z127" s="109" t="s">
        <v>173</v>
      </c>
    </row>
    <row r="128" customFormat="false" ht="13.8" hidden="false" customHeight="false" outlineLevel="0" collapsed="false">
      <c r="B128" s="17" t="s">
        <v>306</v>
      </c>
      <c r="C128" s="18" t="n">
        <v>18434</v>
      </c>
      <c r="D128" s="109" t="s">
        <v>173</v>
      </c>
      <c r="E128" s="18" t="n">
        <v>12660</v>
      </c>
      <c r="F128" s="109" t="s">
        <v>173</v>
      </c>
      <c r="G128" s="109" t="s">
        <v>173</v>
      </c>
      <c r="H128" s="109" t="s">
        <v>173</v>
      </c>
      <c r="I128" s="109" t="s">
        <v>173</v>
      </c>
      <c r="J128" s="109" t="s">
        <v>173</v>
      </c>
      <c r="K128" s="109" t="s">
        <v>173</v>
      </c>
      <c r="L128" s="18" t="n">
        <v>5774</v>
      </c>
      <c r="M128" s="109" t="s">
        <v>173</v>
      </c>
      <c r="O128" s="17" t="s">
        <v>289</v>
      </c>
      <c r="P128" s="18" t="n">
        <v>36411</v>
      </c>
      <c r="Q128" s="18" t="n">
        <v>36411</v>
      </c>
      <c r="R128" s="109" t="s">
        <v>173</v>
      </c>
      <c r="S128" s="109" t="s">
        <v>173</v>
      </c>
      <c r="T128" s="109" t="s">
        <v>173</v>
      </c>
      <c r="U128" s="109" t="s">
        <v>173</v>
      </c>
      <c r="V128" s="109" t="s">
        <v>173</v>
      </c>
      <c r="W128" s="109" t="s">
        <v>173</v>
      </c>
      <c r="X128" s="109" t="s">
        <v>173</v>
      </c>
      <c r="Y128" s="109" t="s">
        <v>173</v>
      </c>
      <c r="Z128" s="109" t="s">
        <v>173</v>
      </c>
    </row>
    <row r="129" customFormat="false" ht="13.8" hidden="false" customHeight="false" outlineLevel="0" collapsed="false">
      <c r="B129" s="17" t="s">
        <v>194</v>
      </c>
      <c r="C129" s="18" t="n">
        <v>16724</v>
      </c>
      <c r="D129" s="109" t="s">
        <v>173</v>
      </c>
      <c r="E129" s="109" t="s">
        <v>173</v>
      </c>
      <c r="F129" s="18" t="n">
        <v>16724</v>
      </c>
      <c r="G129" s="109" t="s">
        <v>173</v>
      </c>
      <c r="H129" s="109" t="s">
        <v>173</v>
      </c>
      <c r="I129" s="109" t="s">
        <v>173</v>
      </c>
      <c r="J129" s="109" t="s">
        <v>173</v>
      </c>
      <c r="K129" s="109" t="s">
        <v>173</v>
      </c>
      <c r="L129" s="109" t="s">
        <v>173</v>
      </c>
      <c r="M129" s="109" t="s">
        <v>173</v>
      </c>
      <c r="O129" s="17" t="s">
        <v>235</v>
      </c>
      <c r="P129" s="18" t="n">
        <v>36190</v>
      </c>
      <c r="Q129" s="18" t="n">
        <v>30834</v>
      </c>
      <c r="R129" s="109" t="s">
        <v>173</v>
      </c>
      <c r="S129" s="109" t="s">
        <v>173</v>
      </c>
      <c r="T129" s="109" t="s">
        <v>173</v>
      </c>
      <c r="U129" s="18" t="n">
        <v>1121</v>
      </c>
      <c r="V129" s="109" t="s">
        <v>173</v>
      </c>
      <c r="W129" s="109" t="s">
        <v>173</v>
      </c>
      <c r="X129" s="109" t="s">
        <v>173</v>
      </c>
      <c r="Y129" s="18" t="n">
        <v>4236</v>
      </c>
      <c r="Z129" s="109" t="s">
        <v>173</v>
      </c>
    </row>
    <row r="130" customFormat="false" ht="13.8" hidden="false" customHeight="false" outlineLevel="0" collapsed="false">
      <c r="B130" s="17" t="s">
        <v>237</v>
      </c>
      <c r="C130" s="18" t="n">
        <v>15100</v>
      </c>
      <c r="D130" s="109" t="s">
        <v>173</v>
      </c>
      <c r="E130" s="109" t="s">
        <v>173</v>
      </c>
      <c r="F130" s="109" t="s">
        <v>173</v>
      </c>
      <c r="G130" s="109" t="s">
        <v>173</v>
      </c>
      <c r="H130" s="109" t="s">
        <v>173</v>
      </c>
      <c r="I130" s="109" t="s">
        <v>173</v>
      </c>
      <c r="J130" s="109" t="s">
        <v>173</v>
      </c>
      <c r="K130" s="18" t="n">
        <v>14531</v>
      </c>
      <c r="L130" s="18" t="n">
        <v>569</v>
      </c>
      <c r="M130" s="109" t="s">
        <v>173</v>
      </c>
      <c r="O130" s="17" t="s">
        <v>195</v>
      </c>
      <c r="P130" s="18" t="n">
        <v>29586</v>
      </c>
      <c r="Q130" s="109" t="s">
        <v>173</v>
      </c>
      <c r="R130" s="109" t="s">
        <v>173</v>
      </c>
      <c r="S130" s="109" t="s">
        <v>173</v>
      </c>
      <c r="T130" s="109" t="s">
        <v>173</v>
      </c>
      <c r="U130" s="109" t="s">
        <v>173</v>
      </c>
      <c r="V130" s="18" t="n">
        <v>29586</v>
      </c>
      <c r="W130" s="109" t="s">
        <v>173</v>
      </c>
      <c r="X130" s="18" t="n">
        <v>0</v>
      </c>
      <c r="Y130" s="109" t="s">
        <v>173</v>
      </c>
      <c r="Z130" s="109" t="s">
        <v>173</v>
      </c>
    </row>
    <row r="131" customFormat="false" ht="13.8" hidden="false" customHeight="false" outlineLevel="0" collapsed="false">
      <c r="B131" s="17" t="s">
        <v>307</v>
      </c>
      <c r="C131" s="18" t="n">
        <v>15045</v>
      </c>
      <c r="D131" s="18" t="n">
        <v>2756</v>
      </c>
      <c r="E131" s="18" t="n">
        <v>12264</v>
      </c>
      <c r="F131" s="109" t="s">
        <v>173</v>
      </c>
      <c r="G131" s="109" t="s">
        <v>173</v>
      </c>
      <c r="H131" s="109" t="s">
        <v>173</v>
      </c>
      <c r="I131" s="109" t="s">
        <v>173</v>
      </c>
      <c r="J131" s="109" t="s">
        <v>173</v>
      </c>
      <c r="K131" s="109" t="s">
        <v>173</v>
      </c>
      <c r="L131" s="18" t="n">
        <v>26</v>
      </c>
      <c r="M131" s="109" t="s">
        <v>173</v>
      </c>
      <c r="O131" s="17" t="s">
        <v>308</v>
      </c>
      <c r="P131" s="18" t="n">
        <v>27894</v>
      </c>
      <c r="Q131" s="109" t="s">
        <v>173</v>
      </c>
      <c r="R131" s="109" t="s">
        <v>173</v>
      </c>
      <c r="S131" s="109" t="s">
        <v>173</v>
      </c>
      <c r="T131" s="109" t="s">
        <v>173</v>
      </c>
      <c r="U131" s="109" t="s">
        <v>173</v>
      </c>
      <c r="V131" s="109" t="s">
        <v>173</v>
      </c>
      <c r="W131" s="18" t="n">
        <v>27894</v>
      </c>
      <c r="X131" s="109" t="s">
        <v>173</v>
      </c>
      <c r="Y131" s="109" t="s">
        <v>173</v>
      </c>
      <c r="Z131" s="109" t="s">
        <v>173</v>
      </c>
    </row>
    <row r="132" customFormat="false" ht="13.8" hidden="false" customHeight="false" outlineLevel="0" collapsed="false">
      <c r="B132" s="17" t="s">
        <v>258</v>
      </c>
      <c r="C132" s="18" t="n">
        <v>14856</v>
      </c>
      <c r="D132" s="18" t="n">
        <v>1163</v>
      </c>
      <c r="E132" s="18" t="n">
        <v>4893</v>
      </c>
      <c r="F132" s="109" t="s">
        <v>173</v>
      </c>
      <c r="G132" s="109" t="s">
        <v>173</v>
      </c>
      <c r="H132" s="109" t="s">
        <v>173</v>
      </c>
      <c r="I132" s="18" t="n">
        <v>469</v>
      </c>
      <c r="J132" s="18" t="n">
        <v>323</v>
      </c>
      <c r="K132" s="18" t="n">
        <v>7083</v>
      </c>
      <c r="L132" s="18" t="n">
        <v>925</v>
      </c>
      <c r="M132" s="109" t="s">
        <v>173</v>
      </c>
      <c r="O132" s="17" t="s">
        <v>202</v>
      </c>
      <c r="P132" s="18" t="n">
        <v>27519</v>
      </c>
      <c r="Q132" s="18" t="n">
        <v>5578</v>
      </c>
      <c r="R132" s="109" t="s">
        <v>173</v>
      </c>
      <c r="S132" s="109" t="s">
        <v>173</v>
      </c>
      <c r="T132" s="109" t="s">
        <v>173</v>
      </c>
      <c r="U132" s="109" t="s">
        <v>173</v>
      </c>
      <c r="V132" s="109" t="s">
        <v>173</v>
      </c>
      <c r="W132" s="109" t="s">
        <v>173</v>
      </c>
      <c r="X132" s="109" t="s">
        <v>173</v>
      </c>
      <c r="Y132" s="18" t="n">
        <v>21942</v>
      </c>
      <c r="Z132" s="109" t="s">
        <v>173</v>
      </c>
    </row>
    <row r="133" customFormat="false" ht="13.8" hidden="false" customHeight="false" outlineLevel="0" collapsed="false">
      <c r="B133" s="17" t="s">
        <v>246</v>
      </c>
      <c r="C133" s="18" t="n">
        <v>14820</v>
      </c>
      <c r="D133" s="109" t="s">
        <v>173</v>
      </c>
      <c r="E133" s="109" t="s">
        <v>173</v>
      </c>
      <c r="F133" s="109" t="s">
        <v>173</v>
      </c>
      <c r="G133" s="109" t="s">
        <v>173</v>
      </c>
      <c r="H133" s="109" t="s">
        <v>173</v>
      </c>
      <c r="I133" s="18" t="n">
        <v>725</v>
      </c>
      <c r="J133" s="18" t="n">
        <v>3</v>
      </c>
      <c r="K133" s="18" t="n">
        <v>14008</v>
      </c>
      <c r="L133" s="18" t="n">
        <v>83</v>
      </c>
      <c r="M133" s="109" t="s">
        <v>173</v>
      </c>
      <c r="O133" s="17" t="s">
        <v>255</v>
      </c>
      <c r="P133" s="18" t="n">
        <v>26117</v>
      </c>
      <c r="Q133" s="18" t="n">
        <v>73</v>
      </c>
      <c r="R133" s="109" t="s">
        <v>173</v>
      </c>
      <c r="S133" s="109" t="s">
        <v>173</v>
      </c>
      <c r="T133" s="109" t="s">
        <v>173</v>
      </c>
      <c r="U133" s="109" t="s">
        <v>173</v>
      </c>
      <c r="V133" s="18" t="n">
        <v>106</v>
      </c>
      <c r="W133" s="18" t="n">
        <v>25744</v>
      </c>
      <c r="X133" s="18" t="n">
        <v>194</v>
      </c>
      <c r="Y133" s="109" t="s">
        <v>173</v>
      </c>
      <c r="Z133" s="109" t="s">
        <v>173</v>
      </c>
    </row>
    <row r="134" customFormat="false" ht="13.8" hidden="false" customHeight="false" outlineLevel="0" collapsed="false">
      <c r="B134" s="17" t="s">
        <v>261</v>
      </c>
      <c r="C134" s="18" t="n">
        <v>12959</v>
      </c>
      <c r="D134" s="18" t="n">
        <v>8386</v>
      </c>
      <c r="E134" s="109" t="s">
        <v>173</v>
      </c>
      <c r="F134" s="109" t="s">
        <v>173</v>
      </c>
      <c r="G134" s="109" t="s">
        <v>173</v>
      </c>
      <c r="H134" s="109" t="s">
        <v>173</v>
      </c>
      <c r="I134" s="109" t="s">
        <v>173</v>
      </c>
      <c r="J134" s="109" t="s">
        <v>173</v>
      </c>
      <c r="K134" s="109" t="s">
        <v>173</v>
      </c>
      <c r="L134" s="18" t="n">
        <v>4574</v>
      </c>
      <c r="M134" s="109" t="s">
        <v>173</v>
      </c>
      <c r="O134" s="17" t="s">
        <v>257</v>
      </c>
      <c r="P134" s="18" t="n">
        <v>25796</v>
      </c>
      <c r="Q134" s="18" t="n">
        <v>25796</v>
      </c>
      <c r="R134" s="109" t="s">
        <v>173</v>
      </c>
      <c r="S134" s="109" t="s">
        <v>173</v>
      </c>
      <c r="T134" s="109" t="s">
        <v>173</v>
      </c>
      <c r="U134" s="109" t="s">
        <v>173</v>
      </c>
      <c r="V134" s="109" t="s">
        <v>173</v>
      </c>
      <c r="W134" s="109" t="s">
        <v>173</v>
      </c>
      <c r="X134" s="109" t="s">
        <v>173</v>
      </c>
      <c r="Y134" s="109" t="s">
        <v>173</v>
      </c>
      <c r="Z134" s="109" t="s">
        <v>173</v>
      </c>
    </row>
    <row r="135" customFormat="false" ht="13.8" hidden="false" customHeight="false" outlineLevel="0" collapsed="false">
      <c r="B135" s="17" t="s">
        <v>199</v>
      </c>
      <c r="C135" s="18" t="n">
        <v>10181</v>
      </c>
      <c r="D135" s="109" t="s">
        <v>173</v>
      </c>
      <c r="E135" s="109" t="s">
        <v>173</v>
      </c>
      <c r="F135" s="109" t="s">
        <v>173</v>
      </c>
      <c r="G135" s="109" t="s">
        <v>173</v>
      </c>
      <c r="H135" s="109" t="s">
        <v>173</v>
      </c>
      <c r="I135" s="109" t="s">
        <v>173</v>
      </c>
      <c r="J135" s="109" t="s">
        <v>173</v>
      </c>
      <c r="K135" s="18" t="n">
        <v>11</v>
      </c>
      <c r="L135" s="109" t="s">
        <v>173</v>
      </c>
      <c r="M135" s="18" t="n">
        <v>10170</v>
      </c>
      <c r="O135" s="17" t="s">
        <v>236</v>
      </c>
      <c r="P135" s="18" t="n">
        <v>18938</v>
      </c>
      <c r="Q135" s="18" t="n">
        <v>762</v>
      </c>
      <c r="R135" s="109" t="s">
        <v>173</v>
      </c>
      <c r="S135" s="109" t="s">
        <v>173</v>
      </c>
      <c r="T135" s="109" t="s">
        <v>173</v>
      </c>
      <c r="U135" s="18" t="n">
        <v>208</v>
      </c>
      <c r="V135" s="109" t="s">
        <v>173</v>
      </c>
      <c r="W135" s="18" t="n">
        <v>1764</v>
      </c>
      <c r="X135" s="18" t="n">
        <v>41</v>
      </c>
      <c r="Y135" s="18" t="n">
        <v>16162</v>
      </c>
      <c r="Z135" s="109" t="s">
        <v>173</v>
      </c>
    </row>
    <row r="136" customFormat="false" ht="13.8" hidden="false" customHeight="false" outlineLevel="0" collapsed="false">
      <c r="B136" s="17" t="s">
        <v>201</v>
      </c>
      <c r="C136" s="18" t="n">
        <v>10118</v>
      </c>
      <c r="D136" s="18" t="n">
        <v>10118</v>
      </c>
      <c r="E136" s="109" t="s">
        <v>173</v>
      </c>
      <c r="F136" s="109" t="s">
        <v>173</v>
      </c>
      <c r="G136" s="109" t="s">
        <v>173</v>
      </c>
      <c r="H136" s="109" t="s">
        <v>173</v>
      </c>
      <c r="I136" s="109" t="s">
        <v>173</v>
      </c>
      <c r="J136" s="109" t="s">
        <v>173</v>
      </c>
      <c r="K136" s="109" t="s">
        <v>173</v>
      </c>
      <c r="L136" s="109" t="s">
        <v>173</v>
      </c>
      <c r="M136" s="109" t="s">
        <v>173</v>
      </c>
      <c r="O136" s="17" t="s">
        <v>249</v>
      </c>
      <c r="P136" s="18" t="n">
        <v>13351</v>
      </c>
      <c r="Q136" s="18" t="n">
        <v>1439</v>
      </c>
      <c r="R136" s="109" t="s">
        <v>173</v>
      </c>
      <c r="S136" s="109" t="s">
        <v>173</v>
      </c>
      <c r="T136" s="109" t="s">
        <v>173</v>
      </c>
      <c r="U136" s="109" t="s">
        <v>173</v>
      </c>
      <c r="V136" s="18" t="n">
        <v>1279</v>
      </c>
      <c r="W136" s="18" t="n">
        <v>2714</v>
      </c>
      <c r="X136" s="18" t="n">
        <v>7919</v>
      </c>
      <c r="Y136" s="109" t="s">
        <v>173</v>
      </c>
      <c r="Z136" s="109" t="s">
        <v>173</v>
      </c>
    </row>
    <row r="137" customFormat="false" ht="13.8" hidden="false" customHeight="false" outlineLevel="0" collapsed="false">
      <c r="B137" s="17" t="s">
        <v>212</v>
      </c>
      <c r="C137" s="18" t="n">
        <v>10100</v>
      </c>
      <c r="D137" s="109" t="s">
        <v>173</v>
      </c>
      <c r="E137" s="109" t="s">
        <v>173</v>
      </c>
      <c r="F137" s="109" t="s">
        <v>173</v>
      </c>
      <c r="G137" s="109" t="s">
        <v>173</v>
      </c>
      <c r="H137" s="109" t="s">
        <v>173</v>
      </c>
      <c r="I137" s="109" t="s">
        <v>173</v>
      </c>
      <c r="J137" s="109" t="s">
        <v>173</v>
      </c>
      <c r="K137" s="18" t="n">
        <v>10100</v>
      </c>
      <c r="L137" s="109" t="s">
        <v>173</v>
      </c>
      <c r="M137" s="109" t="s">
        <v>173</v>
      </c>
      <c r="O137" s="17" t="s">
        <v>272</v>
      </c>
      <c r="P137" s="18" t="n">
        <v>12707</v>
      </c>
      <c r="Q137" s="109" t="s">
        <v>173</v>
      </c>
      <c r="R137" s="109" t="s">
        <v>173</v>
      </c>
      <c r="S137" s="109" t="s">
        <v>173</v>
      </c>
      <c r="T137" s="109" t="s">
        <v>173</v>
      </c>
      <c r="U137" s="109" t="s">
        <v>173</v>
      </c>
      <c r="V137" s="109" t="s">
        <v>173</v>
      </c>
      <c r="W137" s="18" t="n">
        <v>12707</v>
      </c>
      <c r="X137" s="109" t="s">
        <v>173</v>
      </c>
      <c r="Y137" s="109" t="s">
        <v>173</v>
      </c>
      <c r="Z137" s="109" t="s">
        <v>173</v>
      </c>
    </row>
    <row r="138" customFormat="false" ht="13.8" hidden="false" customHeight="false" outlineLevel="0" collapsed="false">
      <c r="B138" s="17" t="s">
        <v>279</v>
      </c>
      <c r="C138" s="18" t="n">
        <v>8307</v>
      </c>
      <c r="D138" s="109" t="s">
        <v>173</v>
      </c>
      <c r="E138" s="109" t="s">
        <v>173</v>
      </c>
      <c r="F138" s="109" t="s">
        <v>173</v>
      </c>
      <c r="G138" s="109" t="s">
        <v>173</v>
      </c>
      <c r="H138" s="109" t="s">
        <v>173</v>
      </c>
      <c r="I138" s="109" t="s">
        <v>173</v>
      </c>
      <c r="J138" s="109" t="s">
        <v>173</v>
      </c>
      <c r="K138" s="18" t="n">
        <v>5779</v>
      </c>
      <c r="L138" s="18" t="n">
        <v>2528</v>
      </c>
      <c r="M138" s="109" t="s">
        <v>173</v>
      </c>
      <c r="O138" s="17" t="s">
        <v>198</v>
      </c>
      <c r="P138" s="18" t="n">
        <v>9970</v>
      </c>
      <c r="Q138" s="18" t="n">
        <v>110</v>
      </c>
      <c r="R138" s="109" t="s">
        <v>173</v>
      </c>
      <c r="S138" s="109" t="s">
        <v>173</v>
      </c>
      <c r="T138" s="109" t="s">
        <v>173</v>
      </c>
      <c r="U138" s="109" t="s">
        <v>173</v>
      </c>
      <c r="V138" s="18" t="n">
        <v>8442</v>
      </c>
      <c r="W138" s="109" t="s">
        <v>173</v>
      </c>
      <c r="X138" s="109" t="s">
        <v>173</v>
      </c>
      <c r="Y138" s="18" t="n">
        <v>1418</v>
      </c>
      <c r="Z138" s="109" t="s">
        <v>173</v>
      </c>
    </row>
    <row r="139" customFormat="false" ht="13.8" hidden="false" customHeight="false" outlineLevel="0" collapsed="false">
      <c r="B139" s="17" t="s">
        <v>288</v>
      </c>
      <c r="C139" s="18" t="n">
        <v>7508</v>
      </c>
      <c r="D139" s="109" t="s">
        <v>173</v>
      </c>
      <c r="E139" s="109" t="s">
        <v>173</v>
      </c>
      <c r="F139" s="109" t="s">
        <v>173</v>
      </c>
      <c r="G139" s="109" t="s">
        <v>173</v>
      </c>
      <c r="H139" s="109" t="s">
        <v>173</v>
      </c>
      <c r="I139" s="109" t="s">
        <v>173</v>
      </c>
      <c r="J139" s="18" t="n">
        <v>7508</v>
      </c>
      <c r="K139" s="109" t="s">
        <v>173</v>
      </c>
      <c r="L139" s="109" t="s">
        <v>173</v>
      </c>
      <c r="M139" s="109" t="s">
        <v>173</v>
      </c>
      <c r="O139" s="17" t="s">
        <v>163</v>
      </c>
      <c r="P139" s="18" t="n">
        <v>9676</v>
      </c>
      <c r="Q139" s="18" t="n">
        <v>1044</v>
      </c>
      <c r="R139" s="109" t="s">
        <v>173</v>
      </c>
      <c r="S139" s="109" t="s">
        <v>173</v>
      </c>
      <c r="T139" s="109" t="s">
        <v>173</v>
      </c>
      <c r="U139" s="109" t="s">
        <v>173</v>
      </c>
      <c r="V139" s="109" t="s">
        <v>173</v>
      </c>
      <c r="W139" s="18" t="n">
        <v>4188</v>
      </c>
      <c r="X139" s="18" t="n">
        <v>775</v>
      </c>
      <c r="Y139" s="18" t="n">
        <v>3670</v>
      </c>
      <c r="Z139" s="109" t="s">
        <v>173</v>
      </c>
    </row>
    <row r="140" customFormat="false" ht="13.8" hidden="false" customHeight="false" outlineLevel="0" collapsed="false">
      <c r="B140" s="17" t="s">
        <v>281</v>
      </c>
      <c r="C140" s="18" t="n">
        <v>7260</v>
      </c>
      <c r="D140" s="109" t="s">
        <v>173</v>
      </c>
      <c r="E140" s="109" t="s">
        <v>173</v>
      </c>
      <c r="F140" s="109" t="s">
        <v>173</v>
      </c>
      <c r="G140" s="109" t="s">
        <v>173</v>
      </c>
      <c r="H140" s="109" t="s">
        <v>173</v>
      </c>
      <c r="I140" s="109" t="s">
        <v>173</v>
      </c>
      <c r="J140" s="109" t="s">
        <v>173</v>
      </c>
      <c r="K140" s="109" t="s">
        <v>173</v>
      </c>
      <c r="L140" s="18" t="n">
        <v>7260</v>
      </c>
      <c r="M140" s="109" t="s">
        <v>173</v>
      </c>
      <c r="O140" s="17" t="s">
        <v>239</v>
      </c>
      <c r="P140" s="18" t="n">
        <v>9551</v>
      </c>
      <c r="Q140" s="109" t="s">
        <v>173</v>
      </c>
      <c r="R140" s="109" t="s">
        <v>173</v>
      </c>
      <c r="S140" s="109" t="s">
        <v>173</v>
      </c>
      <c r="T140" s="109" t="s">
        <v>173</v>
      </c>
      <c r="U140" s="109" t="s">
        <v>173</v>
      </c>
      <c r="V140" s="109" t="s">
        <v>173</v>
      </c>
      <c r="W140" s="18" t="n">
        <v>9551</v>
      </c>
      <c r="X140" s="109" t="s">
        <v>173</v>
      </c>
      <c r="Y140" s="109" t="s">
        <v>173</v>
      </c>
      <c r="Z140" s="109" t="s">
        <v>173</v>
      </c>
    </row>
    <row r="141" customFormat="false" ht="13.8" hidden="false" customHeight="false" outlineLevel="0" collapsed="false">
      <c r="B141" s="17" t="s">
        <v>189</v>
      </c>
      <c r="C141" s="18" t="n">
        <v>5734</v>
      </c>
      <c r="D141" s="109" t="s">
        <v>173</v>
      </c>
      <c r="E141" s="109" t="s">
        <v>173</v>
      </c>
      <c r="F141" s="109" t="s">
        <v>173</v>
      </c>
      <c r="G141" s="109" t="s">
        <v>173</v>
      </c>
      <c r="H141" s="109" t="s">
        <v>173</v>
      </c>
      <c r="I141" s="109" t="s">
        <v>173</v>
      </c>
      <c r="J141" s="109" t="s">
        <v>173</v>
      </c>
      <c r="K141" s="109" t="s">
        <v>173</v>
      </c>
      <c r="L141" s="18" t="n">
        <v>5734</v>
      </c>
      <c r="M141" s="109" t="s">
        <v>173</v>
      </c>
      <c r="O141" s="17" t="s">
        <v>281</v>
      </c>
      <c r="P141" s="18" t="n">
        <v>6243</v>
      </c>
      <c r="Q141" s="109" t="s">
        <v>173</v>
      </c>
      <c r="R141" s="109" t="s">
        <v>173</v>
      </c>
      <c r="S141" s="109" t="s">
        <v>173</v>
      </c>
      <c r="T141" s="109" t="s">
        <v>173</v>
      </c>
      <c r="U141" s="109" t="s">
        <v>173</v>
      </c>
      <c r="V141" s="109" t="s">
        <v>173</v>
      </c>
      <c r="W141" s="109" t="s">
        <v>173</v>
      </c>
      <c r="X141" s="18" t="n">
        <v>6243</v>
      </c>
      <c r="Y141" s="109" t="s">
        <v>173</v>
      </c>
      <c r="Z141" s="109" t="s">
        <v>173</v>
      </c>
    </row>
    <row r="142" customFormat="false" ht="13.8" hidden="false" customHeight="false" outlineLevel="0" collapsed="false">
      <c r="B142" s="17" t="s">
        <v>243</v>
      </c>
      <c r="C142" s="18" t="n">
        <v>4421</v>
      </c>
      <c r="D142" s="109" t="s">
        <v>173</v>
      </c>
      <c r="E142" s="109" t="s">
        <v>173</v>
      </c>
      <c r="F142" s="109" t="s">
        <v>173</v>
      </c>
      <c r="G142" s="109" t="s">
        <v>173</v>
      </c>
      <c r="H142" s="109" t="s">
        <v>173</v>
      </c>
      <c r="I142" s="109" t="s">
        <v>173</v>
      </c>
      <c r="J142" s="109" t="s">
        <v>173</v>
      </c>
      <c r="K142" s="18" t="n">
        <v>4421</v>
      </c>
      <c r="L142" s="109" t="s">
        <v>173</v>
      </c>
      <c r="M142" s="109" t="s">
        <v>173</v>
      </c>
      <c r="O142" s="17" t="s">
        <v>264</v>
      </c>
      <c r="P142" s="18" t="n">
        <v>5613</v>
      </c>
      <c r="Q142" s="109" t="s">
        <v>173</v>
      </c>
      <c r="R142" s="109" t="s">
        <v>173</v>
      </c>
      <c r="S142" s="109" t="s">
        <v>173</v>
      </c>
      <c r="T142" s="109" t="s">
        <v>173</v>
      </c>
      <c r="U142" s="109" t="s">
        <v>173</v>
      </c>
      <c r="V142" s="109" t="s">
        <v>173</v>
      </c>
      <c r="W142" s="18" t="n">
        <v>5557</v>
      </c>
      <c r="X142" s="109" t="s">
        <v>173</v>
      </c>
      <c r="Y142" s="18" t="n">
        <v>56</v>
      </c>
      <c r="Z142" s="109" t="s">
        <v>173</v>
      </c>
    </row>
    <row r="143" customFormat="false" ht="13.8" hidden="false" customHeight="false" outlineLevel="0" collapsed="false">
      <c r="B143" s="17" t="s">
        <v>276</v>
      </c>
      <c r="C143" s="18" t="n">
        <v>4362</v>
      </c>
      <c r="D143" s="109" t="s">
        <v>173</v>
      </c>
      <c r="E143" s="109" t="s">
        <v>173</v>
      </c>
      <c r="F143" s="109" t="s">
        <v>173</v>
      </c>
      <c r="G143" s="109" t="s">
        <v>173</v>
      </c>
      <c r="H143" s="109" t="s">
        <v>173</v>
      </c>
      <c r="I143" s="109" t="s">
        <v>173</v>
      </c>
      <c r="J143" s="18" t="n">
        <v>131</v>
      </c>
      <c r="K143" s="109" t="s">
        <v>173</v>
      </c>
      <c r="L143" s="18" t="n">
        <v>4231</v>
      </c>
      <c r="M143" s="109" t="s">
        <v>173</v>
      </c>
      <c r="O143" s="17" t="s">
        <v>263</v>
      </c>
      <c r="P143" s="18" t="n">
        <v>4350</v>
      </c>
      <c r="Q143" s="18" t="n">
        <v>3386</v>
      </c>
      <c r="R143" s="109" t="s">
        <v>173</v>
      </c>
      <c r="S143" s="109" t="s">
        <v>173</v>
      </c>
      <c r="T143" s="109" t="s">
        <v>173</v>
      </c>
      <c r="U143" s="109" t="s">
        <v>173</v>
      </c>
      <c r="V143" s="18" t="n">
        <v>964</v>
      </c>
      <c r="W143" s="109" t="s">
        <v>173</v>
      </c>
      <c r="X143" s="109" t="s">
        <v>173</v>
      </c>
      <c r="Y143" s="109" t="s">
        <v>173</v>
      </c>
      <c r="Z143" s="109" t="s">
        <v>173</v>
      </c>
    </row>
    <row r="144" customFormat="false" ht="13.8" hidden="false" customHeight="false" outlineLevel="0" collapsed="false">
      <c r="B144" s="17" t="s">
        <v>176</v>
      </c>
      <c r="C144" s="18" t="n">
        <v>2762</v>
      </c>
      <c r="D144" s="109" t="s">
        <v>173</v>
      </c>
      <c r="E144" s="109" t="s">
        <v>173</v>
      </c>
      <c r="F144" s="109" t="s">
        <v>173</v>
      </c>
      <c r="G144" s="109" t="s">
        <v>173</v>
      </c>
      <c r="H144" s="109" t="s">
        <v>173</v>
      </c>
      <c r="I144" s="109" t="s">
        <v>173</v>
      </c>
      <c r="J144" s="109" t="s">
        <v>173</v>
      </c>
      <c r="K144" s="18" t="n">
        <v>2762</v>
      </c>
      <c r="L144" s="109" t="s">
        <v>173</v>
      </c>
      <c r="M144" s="109" t="s">
        <v>173</v>
      </c>
      <c r="O144" s="17" t="s">
        <v>261</v>
      </c>
      <c r="P144" s="18" t="n">
        <v>3842</v>
      </c>
      <c r="Q144" s="109" t="s">
        <v>173</v>
      </c>
      <c r="R144" s="109" t="s">
        <v>173</v>
      </c>
      <c r="S144" s="109" t="s">
        <v>173</v>
      </c>
      <c r="T144" s="109" t="s">
        <v>173</v>
      </c>
      <c r="U144" s="109" t="s">
        <v>173</v>
      </c>
      <c r="V144" s="109" t="s">
        <v>173</v>
      </c>
      <c r="W144" s="18" t="n">
        <v>129</v>
      </c>
      <c r="X144" s="18" t="n">
        <v>84</v>
      </c>
      <c r="Y144" s="18" t="n">
        <v>3630</v>
      </c>
      <c r="Z144" s="109" t="s">
        <v>173</v>
      </c>
    </row>
    <row r="145" customFormat="false" ht="13.8" hidden="false" customHeight="false" outlineLevel="0" collapsed="false">
      <c r="B145" s="17" t="s">
        <v>230</v>
      </c>
      <c r="C145" s="18" t="n">
        <v>550</v>
      </c>
      <c r="D145" s="109" t="s">
        <v>173</v>
      </c>
      <c r="E145" s="109" t="s">
        <v>173</v>
      </c>
      <c r="F145" s="109" t="s">
        <v>173</v>
      </c>
      <c r="G145" s="109" t="s">
        <v>173</v>
      </c>
      <c r="H145" s="109" t="s">
        <v>173</v>
      </c>
      <c r="I145" s="109" t="s">
        <v>173</v>
      </c>
      <c r="J145" s="109" t="s">
        <v>173</v>
      </c>
      <c r="K145" s="18" t="n">
        <v>550</v>
      </c>
      <c r="L145" s="109" t="s">
        <v>173</v>
      </c>
      <c r="M145" s="109" t="s">
        <v>173</v>
      </c>
      <c r="O145" s="17" t="s">
        <v>248</v>
      </c>
      <c r="P145" s="18" t="n">
        <v>3595</v>
      </c>
      <c r="Q145" s="18" t="n">
        <v>205</v>
      </c>
      <c r="R145" s="109" t="s">
        <v>173</v>
      </c>
      <c r="S145" s="109" t="s">
        <v>173</v>
      </c>
      <c r="T145" s="109" t="s">
        <v>173</v>
      </c>
      <c r="U145" s="109" t="s">
        <v>173</v>
      </c>
      <c r="V145" s="109" t="s">
        <v>173</v>
      </c>
      <c r="W145" s="18" t="n">
        <v>2817</v>
      </c>
      <c r="X145" s="18" t="n">
        <v>573</v>
      </c>
      <c r="Y145" s="109" t="s">
        <v>173</v>
      </c>
      <c r="Z145" s="109" t="s">
        <v>173</v>
      </c>
    </row>
    <row r="146" customFormat="false" ht="13.8" hidden="false" customHeight="false" outlineLevel="0" collapsed="false">
      <c r="B146" s="17" t="s">
        <v>278</v>
      </c>
      <c r="C146" s="18" t="n">
        <v>500</v>
      </c>
      <c r="D146" s="109" t="s">
        <v>173</v>
      </c>
      <c r="E146" s="109" t="s">
        <v>173</v>
      </c>
      <c r="F146" s="109" t="s">
        <v>173</v>
      </c>
      <c r="G146" s="109" t="s">
        <v>173</v>
      </c>
      <c r="H146" s="109" t="s">
        <v>173</v>
      </c>
      <c r="I146" s="109" t="s">
        <v>173</v>
      </c>
      <c r="J146" s="109" t="s">
        <v>173</v>
      </c>
      <c r="K146" s="109" t="s">
        <v>173</v>
      </c>
      <c r="L146" s="109" t="s">
        <v>173</v>
      </c>
      <c r="M146" s="18" t="n">
        <v>500</v>
      </c>
      <c r="O146" s="17" t="s">
        <v>226</v>
      </c>
      <c r="P146" s="18" t="n">
        <v>3003</v>
      </c>
      <c r="Q146" s="109" t="s">
        <v>173</v>
      </c>
      <c r="R146" s="109" t="s">
        <v>173</v>
      </c>
      <c r="S146" s="109" t="s">
        <v>173</v>
      </c>
      <c r="T146" s="109" t="s">
        <v>173</v>
      </c>
      <c r="U146" s="109" t="s">
        <v>173</v>
      </c>
      <c r="V146" s="109" t="s">
        <v>173</v>
      </c>
      <c r="W146" s="109" t="s">
        <v>173</v>
      </c>
      <c r="X146" s="109" t="s">
        <v>173</v>
      </c>
      <c r="Y146" s="18" t="n">
        <v>3003</v>
      </c>
      <c r="Z146" s="109" t="s">
        <v>173</v>
      </c>
    </row>
    <row r="147" customFormat="false" ht="13.8" hidden="false" customHeight="false" outlineLevel="0" collapsed="false">
      <c r="B147" s="17" t="s">
        <v>224</v>
      </c>
      <c r="C147" s="18" t="n">
        <v>296</v>
      </c>
      <c r="D147" s="109" t="s">
        <v>173</v>
      </c>
      <c r="E147" s="109" t="s">
        <v>173</v>
      </c>
      <c r="F147" s="109" t="s">
        <v>173</v>
      </c>
      <c r="G147" s="18" t="n">
        <v>296</v>
      </c>
      <c r="H147" s="109" t="s">
        <v>173</v>
      </c>
      <c r="I147" s="109" t="s">
        <v>173</v>
      </c>
      <c r="J147" s="109" t="s">
        <v>173</v>
      </c>
      <c r="K147" s="109" t="s">
        <v>173</v>
      </c>
      <c r="L147" s="109" t="s">
        <v>173</v>
      </c>
      <c r="M147" s="109" t="s">
        <v>173</v>
      </c>
      <c r="O147" s="17" t="s">
        <v>246</v>
      </c>
      <c r="P147" s="18" t="n">
        <v>2628</v>
      </c>
      <c r="Q147" s="109" t="s">
        <v>173</v>
      </c>
      <c r="R147" s="109" t="s">
        <v>173</v>
      </c>
      <c r="S147" s="109" t="s">
        <v>173</v>
      </c>
      <c r="T147" s="109" t="s">
        <v>173</v>
      </c>
      <c r="U147" s="109" t="s">
        <v>173</v>
      </c>
      <c r="V147" s="109" t="s">
        <v>173</v>
      </c>
      <c r="W147" s="109" t="s">
        <v>173</v>
      </c>
      <c r="X147" s="109" t="s">
        <v>173</v>
      </c>
      <c r="Y147" s="18" t="n">
        <v>2628</v>
      </c>
      <c r="Z147" s="109" t="s">
        <v>173</v>
      </c>
    </row>
    <row r="148" customFormat="false" ht="13.8" hidden="false" customHeight="false" outlineLevel="0" collapsed="false">
      <c r="B148" s="17" t="s">
        <v>208</v>
      </c>
      <c r="C148" s="18" t="n">
        <v>273</v>
      </c>
      <c r="D148" s="109" t="s">
        <v>173</v>
      </c>
      <c r="E148" s="18" t="n">
        <v>273</v>
      </c>
      <c r="F148" s="109" t="s">
        <v>173</v>
      </c>
      <c r="G148" s="109" t="s">
        <v>173</v>
      </c>
      <c r="H148" s="109" t="s">
        <v>173</v>
      </c>
      <c r="I148" s="109" t="s">
        <v>173</v>
      </c>
      <c r="J148" s="109" t="s">
        <v>173</v>
      </c>
      <c r="K148" s="109" t="s">
        <v>173</v>
      </c>
      <c r="L148" s="109" t="s">
        <v>173</v>
      </c>
      <c r="M148" s="109" t="s">
        <v>173</v>
      </c>
      <c r="O148" s="17" t="s">
        <v>229</v>
      </c>
      <c r="P148" s="18" t="n">
        <v>2587</v>
      </c>
      <c r="Q148" s="109" t="s">
        <v>173</v>
      </c>
      <c r="R148" s="109" t="s">
        <v>173</v>
      </c>
      <c r="S148" s="18" t="n">
        <v>34</v>
      </c>
      <c r="T148" s="109" t="s">
        <v>173</v>
      </c>
      <c r="U148" s="109" t="s">
        <v>173</v>
      </c>
      <c r="V148" s="109" t="s">
        <v>173</v>
      </c>
      <c r="W148" s="109" t="s">
        <v>173</v>
      </c>
      <c r="X148" s="109" t="s">
        <v>173</v>
      </c>
      <c r="Y148" s="18" t="n">
        <v>2553</v>
      </c>
      <c r="Z148" s="109" t="s">
        <v>173</v>
      </c>
    </row>
    <row r="149" customFormat="false" ht="13.8" hidden="false" customHeight="false" outlineLevel="0" collapsed="false">
      <c r="B149" s="17" t="s">
        <v>277</v>
      </c>
      <c r="C149" s="18" t="n">
        <v>168</v>
      </c>
      <c r="D149" s="109" t="s">
        <v>173</v>
      </c>
      <c r="E149" s="109" t="s">
        <v>173</v>
      </c>
      <c r="F149" s="109" t="s">
        <v>173</v>
      </c>
      <c r="G149" s="109" t="s">
        <v>173</v>
      </c>
      <c r="H149" s="109" t="s">
        <v>173</v>
      </c>
      <c r="I149" s="109" t="s">
        <v>173</v>
      </c>
      <c r="J149" s="109" t="s">
        <v>173</v>
      </c>
      <c r="K149" s="18" t="n">
        <v>168</v>
      </c>
      <c r="L149" s="109" t="s">
        <v>173</v>
      </c>
      <c r="M149" s="109" t="s">
        <v>173</v>
      </c>
      <c r="O149" s="17" t="s">
        <v>285</v>
      </c>
      <c r="P149" s="18" t="n">
        <v>2497</v>
      </c>
      <c r="Q149" s="109" t="s">
        <v>173</v>
      </c>
      <c r="R149" s="109" t="s">
        <v>173</v>
      </c>
      <c r="S149" s="109" t="s">
        <v>173</v>
      </c>
      <c r="T149" s="109" t="s">
        <v>173</v>
      </c>
      <c r="U149" s="109" t="s">
        <v>173</v>
      </c>
      <c r="V149" s="109" t="s">
        <v>173</v>
      </c>
      <c r="W149" s="109" t="s">
        <v>173</v>
      </c>
      <c r="X149" s="18" t="n">
        <v>2497</v>
      </c>
      <c r="Y149" s="109" t="s">
        <v>173</v>
      </c>
      <c r="Z149" s="109" t="s">
        <v>173</v>
      </c>
    </row>
    <row r="150" customFormat="false" ht="13.8" hidden="false" customHeight="false" outlineLevel="0" collapsed="false">
      <c r="B150" s="17" t="s">
        <v>177</v>
      </c>
      <c r="C150" s="18" t="n">
        <v>136</v>
      </c>
      <c r="D150" s="109" t="s">
        <v>173</v>
      </c>
      <c r="E150" s="109" t="s">
        <v>173</v>
      </c>
      <c r="F150" s="109" t="s">
        <v>173</v>
      </c>
      <c r="G150" s="109" t="s">
        <v>173</v>
      </c>
      <c r="H150" s="109" t="s">
        <v>173</v>
      </c>
      <c r="I150" s="109" t="s">
        <v>173</v>
      </c>
      <c r="J150" s="109" t="s">
        <v>173</v>
      </c>
      <c r="K150" s="109" t="s">
        <v>173</v>
      </c>
      <c r="L150" s="18" t="n">
        <v>136</v>
      </c>
      <c r="M150" s="109" t="s">
        <v>173</v>
      </c>
      <c r="O150" s="17" t="s">
        <v>271</v>
      </c>
      <c r="P150" s="18" t="n">
        <v>2443</v>
      </c>
      <c r="Q150" s="109" t="s">
        <v>173</v>
      </c>
      <c r="R150" s="18" t="n">
        <v>2433</v>
      </c>
      <c r="S150" s="109" t="s">
        <v>173</v>
      </c>
      <c r="T150" s="109" t="s">
        <v>173</v>
      </c>
      <c r="U150" s="109" t="s">
        <v>173</v>
      </c>
      <c r="V150" s="109" t="s">
        <v>173</v>
      </c>
      <c r="W150" s="109" t="s">
        <v>173</v>
      </c>
      <c r="X150" s="109" t="s">
        <v>173</v>
      </c>
      <c r="Y150" s="18" t="n">
        <v>10</v>
      </c>
      <c r="Z150" s="109" t="s">
        <v>173</v>
      </c>
    </row>
    <row r="151" customFormat="false" ht="13.8" hidden="false" customHeight="false" outlineLevel="0" collapsed="false">
      <c r="B151" s="17" t="s">
        <v>236</v>
      </c>
      <c r="C151" s="18" t="n">
        <v>33</v>
      </c>
      <c r="D151" s="109" t="s">
        <v>173</v>
      </c>
      <c r="E151" s="109" t="s">
        <v>173</v>
      </c>
      <c r="F151" s="109" t="s">
        <v>173</v>
      </c>
      <c r="G151" s="109" t="s">
        <v>173</v>
      </c>
      <c r="H151" s="109" t="s">
        <v>173</v>
      </c>
      <c r="I151" s="109" t="s">
        <v>173</v>
      </c>
      <c r="J151" s="109" t="s">
        <v>173</v>
      </c>
      <c r="K151" s="109" t="s">
        <v>173</v>
      </c>
      <c r="L151" s="18" t="n">
        <v>33</v>
      </c>
      <c r="M151" s="109" t="s">
        <v>173</v>
      </c>
      <c r="O151" s="17" t="s">
        <v>278</v>
      </c>
      <c r="P151" s="18" t="n">
        <v>2284</v>
      </c>
      <c r="Q151" s="18" t="n">
        <v>929</v>
      </c>
      <c r="R151" s="18" t="n">
        <v>90</v>
      </c>
      <c r="S151" s="109" t="s">
        <v>173</v>
      </c>
      <c r="T151" s="109" t="s">
        <v>173</v>
      </c>
      <c r="U151" s="109" t="s">
        <v>173</v>
      </c>
      <c r="V151" s="109" t="s">
        <v>173</v>
      </c>
      <c r="W151" s="109" t="s">
        <v>173</v>
      </c>
      <c r="X151" s="18" t="n">
        <v>435</v>
      </c>
      <c r="Y151" s="18" t="n">
        <v>830</v>
      </c>
      <c r="Z151" s="109" t="s">
        <v>173</v>
      </c>
    </row>
    <row r="152" customFormat="false" ht="13.8" hidden="false" customHeight="false" outlineLevel="0" collapsed="false">
      <c r="O152" s="17" t="s">
        <v>288</v>
      </c>
      <c r="P152" s="18" t="n">
        <v>2227</v>
      </c>
      <c r="Q152" s="109" t="s">
        <v>173</v>
      </c>
      <c r="R152" s="109" t="s">
        <v>173</v>
      </c>
      <c r="S152" s="109" t="s">
        <v>173</v>
      </c>
      <c r="T152" s="109" t="s">
        <v>173</v>
      </c>
      <c r="U152" s="109" t="s">
        <v>173</v>
      </c>
      <c r="V152" s="18" t="n">
        <v>7</v>
      </c>
      <c r="W152" s="18" t="n">
        <v>1994</v>
      </c>
      <c r="X152" s="109" t="s">
        <v>173</v>
      </c>
      <c r="Y152" s="18" t="n">
        <v>226</v>
      </c>
      <c r="Z152" s="109" t="s">
        <v>173</v>
      </c>
    </row>
    <row r="153" customFormat="false" ht="13.8" hidden="false" customHeight="false" outlineLevel="0" collapsed="false">
      <c r="O153" s="17" t="s">
        <v>237</v>
      </c>
      <c r="P153" s="18" t="n">
        <v>2160</v>
      </c>
      <c r="Q153" s="18" t="n">
        <v>70</v>
      </c>
      <c r="R153" s="109" t="s">
        <v>173</v>
      </c>
      <c r="S153" s="18" t="n">
        <v>10</v>
      </c>
      <c r="T153" s="109" t="s">
        <v>173</v>
      </c>
      <c r="U153" s="109" t="s">
        <v>173</v>
      </c>
      <c r="V153" s="18" t="n">
        <v>9</v>
      </c>
      <c r="W153" s="18" t="n">
        <v>1311</v>
      </c>
      <c r="X153" s="18" t="n">
        <v>36</v>
      </c>
      <c r="Y153" s="18" t="n">
        <v>724</v>
      </c>
      <c r="Z153" s="109" t="s">
        <v>173</v>
      </c>
    </row>
    <row r="154" customFormat="false" ht="13.8" hidden="false" customHeight="false" outlineLevel="0" collapsed="false">
      <c r="O154" s="17" t="s">
        <v>303</v>
      </c>
      <c r="P154" s="18" t="n">
        <v>2066</v>
      </c>
      <c r="Q154" s="109" t="s">
        <v>173</v>
      </c>
      <c r="R154" s="109" t="s">
        <v>173</v>
      </c>
      <c r="S154" s="109" t="s">
        <v>173</v>
      </c>
      <c r="T154" s="109" t="s">
        <v>173</v>
      </c>
      <c r="U154" s="109" t="s">
        <v>173</v>
      </c>
      <c r="V154" s="109" t="s">
        <v>173</v>
      </c>
      <c r="W154" s="109" t="s">
        <v>173</v>
      </c>
      <c r="X154" s="109" t="s">
        <v>173</v>
      </c>
      <c r="Y154" s="18" t="n">
        <v>2066</v>
      </c>
      <c r="Z154" s="109" t="s">
        <v>173</v>
      </c>
    </row>
    <row r="155" customFormat="false" ht="13.8" hidden="false" customHeight="false" outlineLevel="0" collapsed="false">
      <c r="O155" s="17" t="s">
        <v>282</v>
      </c>
      <c r="P155" s="18" t="n">
        <v>1912</v>
      </c>
      <c r="Q155" s="109" t="s">
        <v>173</v>
      </c>
      <c r="R155" s="18" t="n">
        <v>1294</v>
      </c>
      <c r="S155" s="18" t="n">
        <v>523</v>
      </c>
      <c r="T155" s="109" t="s">
        <v>173</v>
      </c>
      <c r="U155" s="109" t="s">
        <v>173</v>
      </c>
      <c r="V155" s="109" t="s">
        <v>173</v>
      </c>
      <c r="W155" s="18" t="n">
        <v>95</v>
      </c>
      <c r="X155" s="109" t="s">
        <v>173</v>
      </c>
      <c r="Y155" s="109" t="s">
        <v>173</v>
      </c>
      <c r="Z155" s="109" t="s">
        <v>173</v>
      </c>
    </row>
    <row r="156" customFormat="false" ht="13.8" hidden="false" customHeight="false" outlineLevel="0" collapsed="false">
      <c r="O156" s="17" t="s">
        <v>224</v>
      </c>
      <c r="P156" s="18" t="n">
        <v>1767</v>
      </c>
      <c r="Q156" s="109" t="s">
        <v>173</v>
      </c>
      <c r="R156" s="109" t="s">
        <v>173</v>
      </c>
      <c r="S156" s="109" t="s">
        <v>173</v>
      </c>
      <c r="T156" s="109" t="s">
        <v>173</v>
      </c>
      <c r="U156" s="109" t="s">
        <v>173</v>
      </c>
      <c r="V156" s="109" t="s">
        <v>173</v>
      </c>
      <c r="W156" s="18" t="n">
        <v>1014</v>
      </c>
      <c r="X156" s="18" t="n">
        <v>712</v>
      </c>
      <c r="Y156" s="18" t="n">
        <v>41</v>
      </c>
      <c r="Z156" s="109" t="s">
        <v>173</v>
      </c>
    </row>
    <row r="157" customFormat="false" ht="13.8" hidden="false" customHeight="false" outlineLevel="0" collapsed="false">
      <c r="O157" s="17" t="s">
        <v>309</v>
      </c>
      <c r="P157" s="18" t="n">
        <v>1695</v>
      </c>
      <c r="Q157" s="109" t="s">
        <v>173</v>
      </c>
      <c r="R157" s="109" t="s">
        <v>173</v>
      </c>
      <c r="S157" s="109" t="s">
        <v>173</v>
      </c>
      <c r="T157" s="109" t="s">
        <v>173</v>
      </c>
      <c r="U157" s="109" t="s">
        <v>173</v>
      </c>
      <c r="V157" s="109" t="s">
        <v>173</v>
      </c>
      <c r="W157" s="109" t="s">
        <v>173</v>
      </c>
      <c r="X157" s="109" t="s">
        <v>173</v>
      </c>
      <c r="Y157" s="18" t="n">
        <v>1695</v>
      </c>
      <c r="Z157" s="109" t="s">
        <v>173</v>
      </c>
    </row>
    <row r="158" customFormat="false" ht="13.8" hidden="false" customHeight="false" outlineLevel="0" collapsed="false">
      <c r="O158" s="17" t="s">
        <v>274</v>
      </c>
      <c r="P158" s="18" t="n">
        <v>1300</v>
      </c>
      <c r="Q158" s="109" t="s">
        <v>173</v>
      </c>
      <c r="R158" s="109" t="s">
        <v>173</v>
      </c>
      <c r="S158" s="18" t="n">
        <v>1300</v>
      </c>
      <c r="T158" s="109" t="s">
        <v>173</v>
      </c>
      <c r="U158" s="109" t="s">
        <v>173</v>
      </c>
      <c r="V158" s="109" t="s">
        <v>173</v>
      </c>
      <c r="W158" s="109" t="s">
        <v>173</v>
      </c>
      <c r="X158" s="109" t="s">
        <v>173</v>
      </c>
      <c r="Y158" s="109" t="s">
        <v>173</v>
      </c>
      <c r="Z158" s="109" t="s">
        <v>173</v>
      </c>
    </row>
    <row r="159" customFormat="false" ht="13.8" hidden="false" customHeight="false" outlineLevel="0" collapsed="false">
      <c r="O159" s="17" t="s">
        <v>233</v>
      </c>
      <c r="P159" s="18" t="n">
        <v>1227</v>
      </c>
      <c r="Q159" s="109" t="s">
        <v>173</v>
      </c>
      <c r="R159" s="109" t="s">
        <v>173</v>
      </c>
      <c r="S159" s="18" t="n">
        <v>15</v>
      </c>
      <c r="T159" s="109" t="s">
        <v>173</v>
      </c>
      <c r="U159" s="109" t="s">
        <v>173</v>
      </c>
      <c r="V159" s="109" t="s">
        <v>173</v>
      </c>
      <c r="W159" s="18" t="n">
        <v>70</v>
      </c>
      <c r="X159" s="18" t="n">
        <v>860</v>
      </c>
      <c r="Y159" s="18" t="n">
        <v>282</v>
      </c>
      <c r="Z159" s="109" t="s">
        <v>173</v>
      </c>
    </row>
    <row r="160" customFormat="false" ht="13.8" hidden="false" customHeight="false" outlineLevel="0" collapsed="false">
      <c r="O160" s="17" t="s">
        <v>287</v>
      </c>
      <c r="P160" s="18" t="n">
        <v>1185</v>
      </c>
      <c r="Q160" s="109" t="s">
        <v>173</v>
      </c>
      <c r="R160" s="109" t="s">
        <v>173</v>
      </c>
      <c r="S160" s="109" t="s">
        <v>173</v>
      </c>
      <c r="T160" s="109" t="s">
        <v>173</v>
      </c>
      <c r="U160" s="109" t="s">
        <v>173</v>
      </c>
      <c r="V160" s="109" t="s">
        <v>173</v>
      </c>
      <c r="W160" s="109" t="s">
        <v>173</v>
      </c>
      <c r="X160" s="109" t="s">
        <v>173</v>
      </c>
      <c r="Y160" s="18" t="n">
        <v>1185</v>
      </c>
      <c r="Z160" s="109" t="s">
        <v>173</v>
      </c>
    </row>
    <row r="161" customFormat="false" ht="13.8" hidden="false" customHeight="false" outlineLevel="0" collapsed="false">
      <c r="O161" s="17" t="s">
        <v>310</v>
      </c>
      <c r="P161" s="18" t="n">
        <v>1175</v>
      </c>
      <c r="Q161" s="109" t="s">
        <v>173</v>
      </c>
      <c r="R161" s="109" t="s">
        <v>173</v>
      </c>
      <c r="S161" s="109" t="s">
        <v>173</v>
      </c>
      <c r="T161" s="109" t="s">
        <v>173</v>
      </c>
      <c r="U161" s="109" t="s">
        <v>173</v>
      </c>
      <c r="V161" s="109" t="s">
        <v>173</v>
      </c>
      <c r="W161" s="18" t="n">
        <v>1175</v>
      </c>
      <c r="X161" s="109" t="s">
        <v>173</v>
      </c>
      <c r="Y161" s="109" t="s">
        <v>173</v>
      </c>
      <c r="Z161" s="109" t="s">
        <v>173</v>
      </c>
    </row>
    <row r="162" customFormat="false" ht="13.8" hidden="false" customHeight="false" outlineLevel="0" collapsed="false">
      <c r="O162" s="17" t="s">
        <v>302</v>
      </c>
      <c r="P162" s="18" t="n">
        <v>1157</v>
      </c>
      <c r="Q162" s="109" t="s">
        <v>173</v>
      </c>
      <c r="R162" s="109" t="s">
        <v>173</v>
      </c>
      <c r="S162" s="109" t="s">
        <v>173</v>
      </c>
      <c r="T162" s="109" t="s">
        <v>173</v>
      </c>
      <c r="U162" s="109" t="s">
        <v>173</v>
      </c>
      <c r="V162" s="109" t="s">
        <v>173</v>
      </c>
      <c r="W162" s="18" t="n">
        <v>1157</v>
      </c>
      <c r="X162" s="109" t="s">
        <v>173</v>
      </c>
      <c r="Y162" s="109" t="s">
        <v>173</v>
      </c>
      <c r="Z162" s="109" t="s">
        <v>173</v>
      </c>
    </row>
    <row r="163" customFormat="false" ht="13.8" hidden="false" customHeight="false" outlineLevel="0" collapsed="false">
      <c r="O163" s="17" t="s">
        <v>265</v>
      </c>
      <c r="P163" s="18" t="n">
        <v>1002</v>
      </c>
      <c r="Q163" s="18" t="n">
        <v>1002</v>
      </c>
      <c r="R163" s="109" t="s">
        <v>173</v>
      </c>
      <c r="S163" s="109" t="s">
        <v>173</v>
      </c>
      <c r="T163" s="109" t="s">
        <v>173</v>
      </c>
      <c r="U163" s="109" t="s">
        <v>173</v>
      </c>
      <c r="V163" s="109" t="s">
        <v>173</v>
      </c>
      <c r="W163" s="109" t="s">
        <v>173</v>
      </c>
      <c r="X163" s="109" t="s">
        <v>173</v>
      </c>
      <c r="Y163" s="109" t="s">
        <v>173</v>
      </c>
      <c r="Z163" s="109" t="s">
        <v>173</v>
      </c>
    </row>
    <row r="164" customFormat="false" ht="13.8" hidden="false" customHeight="false" outlineLevel="0" collapsed="false">
      <c r="O164" s="17" t="s">
        <v>228</v>
      </c>
      <c r="P164" s="18" t="n">
        <v>630</v>
      </c>
      <c r="Q164" s="18" t="n">
        <v>118</v>
      </c>
      <c r="R164" s="109" t="s">
        <v>173</v>
      </c>
      <c r="S164" s="18" t="n">
        <v>512</v>
      </c>
      <c r="T164" s="109" t="s">
        <v>173</v>
      </c>
      <c r="U164" s="109" t="s">
        <v>173</v>
      </c>
      <c r="V164" s="109" t="s">
        <v>173</v>
      </c>
      <c r="W164" s="109" t="s">
        <v>173</v>
      </c>
      <c r="X164" s="109" t="s">
        <v>173</v>
      </c>
      <c r="Y164" s="109" t="s">
        <v>173</v>
      </c>
      <c r="Z164" s="109" t="s">
        <v>173</v>
      </c>
    </row>
    <row r="165" customFormat="false" ht="13.8" hidden="false" customHeight="false" outlineLevel="0" collapsed="false">
      <c r="O165" s="17" t="s">
        <v>290</v>
      </c>
      <c r="P165" s="18" t="n">
        <v>545</v>
      </c>
      <c r="Q165" s="109" t="s">
        <v>173</v>
      </c>
      <c r="R165" s="109" t="s">
        <v>173</v>
      </c>
      <c r="S165" s="109" t="s">
        <v>173</v>
      </c>
      <c r="T165" s="109" t="s">
        <v>173</v>
      </c>
      <c r="U165" s="109" t="s">
        <v>173</v>
      </c>
      <c r="V165" s="109" t="s">
        <v>173</v>
      </c>
      <c r="W165" s="109" t="s">
        <v>173</v>
      </c>
      <c r="X165" s="109" t="s">
        <v>173</v>
      </c>
      <c r="Y165" s="18" t="n">
        <v>545</v>
      </c>
      <c r="Z165" s="109" t="s">
        <v>173</v>
      </c>
    </row>
    <row r="166" customFormat="false" ht="13.8" hidden="false" customHeight="false" outlineLevel="0" collapsed="false">
      <c r="O166" s="17" t="s">
        <v>268</v>
      </c>
      <c r="P166" s="18" t="n">
        <v>414</v>
      </c>
      <c r="Q166" s="109" t="s">
        <v>173</v>
      </c>
      <c r="R166" s="109" t="s">
        <v>173</v>
      </c>
      <c r="S166" s="109" t="s">
        <v>173</v>
      </c>
      <c r="T166" s="109" t="s">
        <v>173</v>
      </c>
      <c r="U166" s="109" t="s">
        <v>173</v>
      </c>
      <c r="V166" s="109" t="s">
        <v>173</v>
      </c>
      <c r="W166" s="109" t="s">
        <v>173</v>
      </c>
      <c r="X166" s="18" t="n">
        <v>11</v>
      </c>
      <c r="Y166" s="18" t="n">
        <v>403</v>
      </c>
      <c r="Z166" s="109" t="s">
        <v>173</v>
      </c>
    </row>
    <row r="167" customFormat="false" ht="13.8" hidden="false" customHeight="false" outlineLevel="0" collapsed="false">
      <c r="O167" s="17" t="s">
        <v>206</v>
      </c>
      <c r="P167" s="18" t="n">
        <v>403</v>
      </c>
      <c r="Q167" s="109" t="s">
        <v>173</v>
      </c>
      <c r="R167" s="109" t="s">
        <v>173</v>
      </c>
      <c r="S167" s="109" t="s">
        <v>173</v>
      </c>
      <c r="T167" s="109" t="s">
        <v>173</v>
      </c>
      <c r="U167" s="109" t="s">
        <v>173</v>
      </c>
      <c r="V167" s="18" t="n">
        <v>21</v>
      </c>
      <c r="W167" s="109" t="s">
        <v>173</v>
      </c>
      <c r="X167" s="109" t="s">
        <v>173</v>
      </c>
      <c r="Y167" s="18" t="n">
        <v>382</v>
      </c>
      <c r="Z167" s="109" t="s">
        <v>173</v>
      </c>
    </row>
    <row r="168" customFormat="false" ht="13.8" hidden="false" customHeight="false" outlineLevel="0" collapsed="false">
      <c r="O168" s="17" t="s">
        <v>252</v>
      </c>
      <c r="P168" s="18" t="n">
        <v>251</v>
      </c>
      <c r="Q168" s="18" t="n">
        <v>43</v>
      </c>
      <c r="R168" s="109" t="s">
        <v>173</v>
      </c>
      <c r="S168" s="109" t="s">
        <v>173</v>
      </c>
      <c r="T168" s="109" t="s">
        <v>173</v>
      </c>
      <c r="U168" s="109" t="s">
        <v>173</v>
      </c>
      <c r="V168" s="109" t="s">
        <v>173</v>
      </c>
      <c r="W168" s="109" t="s">
        <v>173</v>
      </c>
      <c r="X168" s="109" t="s">
        <v>173</v>
      </c>
      <c r="Y168" s="18" t="n">
        <v>208</v>
      </c>
      <c r="Z168" s="109" t="s">
        <v>173</v>
      </c>
    </row>
    <row r="169" customFormat="false" ht="13.8" hidden="false" customHeight="false" outlineLevel="0" collapsed="false">
      <c r="O169" s="17" t="s">
        <v>311</v>
      </c>
      <c r="P169" s="18" t="n">
        <v>216</v>
      </c>
      <c r="Q169" s="109" t="s">
        <v>173</v>
      </c>
      <c r="R169" s="109" t="s">
        <v>173</v>
      </c>
      <c r="S169" s="109" t="s">
        <v>173</v>
      </c>
      <c r="T169" s="109" t="s">
        <v>173</v>
      </c>
      <c r="U169" s="109" t="s">
        <v>173</v>
      </c>
      <c r="V169" s="109" t="s">
        <v>173</v>
      </c>
      <c r="W169" s="109" t="s">
        <v>173</v>
      </c>
      <c r="X169" s="109" t="s">
        <v>173</v>
      </c>
      <c r="Y169" s="18" t="n">
        <v>216</v>
      </c>
      <c r="Z169" s="109" t="s">
        <v>173</v>
      </c>
    </row>
    <row r="170" customFormat="false" ht="13.8" hidden="false" customHeight="false" outlineLevel="0" collapsed="false">
      <c r="O170" s="17" t="s">
        <v>312</v>
      </c>
      <c r="P170" s="18" t="n">
        <v>204</v>
      </c>
      <c r="Q170" s="109" t="s">
        <v>173</v>
      </c>
      <c r="R170" s="109" t="s">
        <v>173</v>
      </c>
      <c r="S170" s="109" t="s">
        <v>173</v>
      </c>
      <c r="T170" s="109" t="s">
        <v>173</v>
      </c>
      <c r="U170" s="109" t="s">
        <v>173</v>
      </c>
      <c r="V170" s="109" t="s">
        <v>173</v>
      </c>
      <c r="W170" s="109" t="s">
        <v>173</v>
      </c>
      <c r="X170" s="18" t="n">
        <v>204</v>
      </c>
      <c r="Y170" s="109" t="s">
        <v>173</v>
      </c>
      <c r="Z170" s="109" t="s">
        <v>173</v>
      </c>
    </row>
    <row r="171" customFormat="false" ht="13.8" hidden="false" customHeight="false" outlineLevel="0" collapsed="false">
      <c r="O171" s="17" t="s">
        <v>225</v>
      </c>
      <c r="P171" s="18" t="n">
        <v>197</v>
      </c>
      <c r="Q171" s="109" t="s">
        <v>173</v>
      </c>
      <c r="R171" s="109" t="s">
        <v>173</v>
      </c>
      <c r="S171" s="109" t="s">
        <v>173</v>
      </c>
      <c r="T171" s="109" t="s">
        <v>173</v>
      </c>
      <c r="U171" s="109" t="s">
        <v>173</v>
      </c>
      <c r="V171" s="109" t="s">
        <v>173</v>
      </c>
      <c r="W171" s="18" t="n">
        <v>23</v>
      </c>
      <c r="X171" s="18" t="n">
        <v>174</v>
      </c>
      <c r="Y171" s="109" t="s">
        <v>173</v>
      </c>
      <c r="Z171" s="109" t="s">
        <v>173</v>
      </c>
    </row>
    <row r="172" customFormat="false" ht="13.8" hidden="false" customHeight="false" outlineLevel="0" collapsed="false">
      <c r="O172" s="17" t="s">
        <v>313</v>
      </c>
      <c r="P172" s="18" t="n">
        <v>192</v>
      </c>
      <c r="Q172" s="109" t="s">
        <v>173</v>
      </c>
      <c r="R172" s="109" t="s">
        <v>173</v>
      </c>
      <c r="S172" s="109" t="s">
        <v>173</v>
      </c>
      <c r="T172" s="109" t="s">
        <v>173</v>
      </c>
      <c r="U172" s="109" t="s">
        <v>173</v>
      </c>
      <c r="V172" s="109" t="s">
        <v>173</v>
      </c>
      <c r="W172" s="109" t="s">
        <v>173</v>
      </c>
      <c r="X172" s="109" t="s">
        <v>173</v>
      </c>
      <c r="Y172" s="18" t="n">
        <v>192</v>
      </c>
      <c r="Z172" s="109" t="s">
        <v>173</v>
      </c>
    </row>
    <row r="173" customFormat="false" ht="13.8" hidden="false" customHeight="false" outlineLevel="0" collapsed="false">
      <c r="O173" s="17" t="s">
        <v>314</v>
      </c>
      <c r="P173" s="18" t="n">
        <v>180</v>
      </c>
      <c r="Q173" s="109" t="s">
        <v>173</v>
      </c>
      <c r="R173" s="109" t="s">
        <v>173</v>
      </c>
      <c r="S173" s="109" t="s">
        <v>173</v>
      </c>
      <c r="T173" s="109" t="s">
        <v>173</v>
      </c>
      <c r="U173" s="109" t="s">
        <v>173</v>
      </c>
      <c r="V173" s="109" t="s">
        <v>173</v>
      </c>
      <c r="W173" s="18" t="n">
        <v>180</v>
      </c>
      <c r="X173" s="109" t="s">
        <v>173</v>
      </c>
      <c r="Y173" s="109" t="s">
        <v>173</v>
      </c>
      <c r="Z173" s="109" t="s">
        <v>173</v>
      </c>
    </row>
    <row r="174" customFormat="false" ht="13.8" hidden="false" customHeight="false" outlineLevel="0" collapsed="false">
      <c r="O174" s="17" t="s">
        <v>315</v>
      </c>
      <c r="P174" s="18" t="n">
        <v>172</v>
      </c>
      <c r="Q174" s="109" t="s">
        <v>173</v>
      </c>
      <c r="R174" s="109" t="s">
        <v>173</v>
      </c>
      <c r="S174" s="109" t="s">
        <v>173</v>
      </c>
      <c r="T174" s="109" t="s">
        <v>173</v>
      </c>
      <c r="U174" s="109" t="s">
        <v>173</v>
      </c>
      <c r="V174" s="109" t="s">
        <v>173</v>
      </c>
      <c r="W174" s="109" t="s">
        <v>173</v>
      </c>
      <c r="X174" s="18" t="n">
        <v>172</v>
      </c>
      <c r="Y174" s="109" t="s">
        <v>173</v>
      </c>
      <c r="Z174" s="109" t="s">
        <v>173</v>
      </c>
    </row>
    <row r="175" customFormat="false" ht="13.8" hidden="false" customHeight="false" outlineLevel="0" collapsed="false">
      <c r="O175" s="17" t="s">
        <v>316</v>
      </c>
      <c r="P175" s="18" t="n">
        <v>169</v>
      </c>
      <c r="Q175" s="109" t="s">
        <v>173</v>
      </c>
      <c r="R175" s="109" t="s">
        <v>173</v>
      </c>
      <c r="S175" s="109" t="s">
        <v>173</v>
      </c>
      <c r="T175" s="109" t="s">
        <v>173</v>
      </c>
      <c r="U175" s="109" t="s">
        <v>173</v>
      </c>
      <c r="V175" s="109" t="s">
        <v>173</v>
      </c>
      <c r="W175" s="109" t="s">
        <v>173</v>
      </c>
      <c r="X175" s="109" t="s">
        <v>173</v>
      </c>
      <c r="Y175" s="18" t="n">
        <v>169</v>
      </c>
      <c r="Z175" s="109" t="s">
        <v>173</v>
      </c>
    </row>
    <row r="176" customFormat="false" ht="13.8" hidden="false" customHeight="false" outlineLevel="0" collapsed="false">
      <c r="O176" s="17" t="s">
        <v>245</v>
      </c>
      <c r="P176" s="18" t="n">
        <v>165</v>
      </c>
      <c r="Q176" s="109" t="s">
        <v>173</v>
      </c>
      <c r="R176" s="109" t="s">
        <v>173</v>
      </c>
      <c r="S176" s="109" t="s">
        <v>173</v>
      </c>
      <c r="T176" s="109" t="s">
        <v>173</v>
      </c>
      <c r="U176" s="109" t="s">
        <v>173</v>
      </c>
      <c r="V176" s="109" t="s">
        <v>173</v>
      </c>
      <c r="W176" s="109" t="s">
        <v>173</v>
      </c>
      <c r="X176" s="109" t="s">
        <v>173</v>
      </c>
      <c r="Y176" s="18" t="n">
        <v>165</v>
      </c>
      <c r="Z176" s="109" t="s">
        <v>173</v>
      </c>
    </row>
    <row r="177" customFormat="false" ht="13.8" hidden="false" customHeight="false" outlineLevel="0" collapsed="false">
      <c r="O177" s="17" t="s">
        <v>301</v>
      </c>
      <c r="P177" s="18" t="n">
        <v>149</v>
      </c>
      <c r="Q177" s="109" t="s">
        <v>173</v>
      </c>
      <c r="R177" s="109" t="s">
        <v>173</v>
      </c>
      <c r="S177" s="109" t="s">
        <v>173</v>
      </c>
      <c r="T177" s="109" t="s">
        <v>173</v>
      </c>
      <c r="U177" s="109" t="s">
        <v>173</v>
      </c>
      <c r="V177" s="109" t="s">
        <v>173</v>
      </c>
      <c r="W177" s="18" t="n">
        <v>149</v>
      </c>
      <c r="X177" s="109" t="s">
        <v>173</v>
      </c>
      <c r="Y177" s="109" t="s">
        <v>173</v>
      </c>
      <c r="Z177" s="109" t="s">
        <v>173</v>
      </c>
    </row>
    <row r="178" customFormat="false" ht="13.8" hidden="false" customHeight="false" outlineLevel="0" collapsed="false">
      <c r="O178" s="17" t="s">
        <v>296</v>
      </c>
      <c r="P178" s="18" t="n">
        <v>116</v>
      </c>
      <c r="Q178" s="109" t="s">
        <v>173</v>
      </c>
      <c r="R178" s="109" t="s">
        <v>173</v>
      </c>
      <c r="S178" s="109" t="s">
        <v>173</v>
      </c>
      <c r="T178" s="109" t="s">
        <v>173</v>
      </c>
      <c r="U178" s="109" t="s">
        <v>173</v>
      </c>
      <c r="V178" s="109" t="s">
        <v>173</v>
      </c>
      <c r="W178" s="109" t="s">
        <v>173</v>
      </c>
      <c r="X178" s="109" t="s">
        <v>173</v>
      </c>
      <c r="Y178" s="18" t="n">
        <v>116</v>
      </c>
      <c r="Z178" s="109" t="s">
        <v>173</v>
      </c>
    </row>
    <row r="179" customFormat="false" ht="13.8" hidden="false" customHeight="false" outlineLevel="0" collapsed="false">
      <c r="O179" s="17" t="s">
        <v>283</v>
      </c>
      <c r="P179" s="18" t="n">
        <v>115</v>
      </c>
      <c r="Q179" s="109" t="s">
        <v>173</v>
      </c>
      <c r="R179" s="109" t="s">
        <v>173</v>
      </c>
      <c r="S179" s="109" t="s">
        <v>173</v>
      </c>
      <c r="T179" s="109" t="s">
        <v>173</v>
      </c>
      <c r="U179" s="109" t="s">
        <v>173</v>
      </c>
      <c r="V179" s="109" t="s">
        <v>173</v>
      </c>
      <c r="W179" s="109" t="s">
        <v>173</v>
      </c>
      <c r="X179" s="18" t="n">
        <v>115</v>
      </c>
      <c r="Y179" s="109" t="s">
        <v>173</v>
      </c>
      <c r="Z179" s="109" t="s">
        <v>173</v>
      </c>
    </row>
    <row r="180" customFormat="false" ht="13.8" hidden="false" customHeight="false" outlineLevel="0" collapsed="false">
      <c r="O180" s="17" t="s">
        <v>223</v>
      </c>
      <c r="P180" s="18" t="n">
        <v>115</v>
      </c>
      <c r="Q180" s="109" t="s">
        <v>173</v>
      </c>
      <c r="R180" s="109" t="s">
        <v>173</v>
      </c>
      <c r="S180" s="109" t="s">
        <v>173</v>
      </c>
      <c r="T180" s="109" t="s">
        <v>173</v>
      </c>
      <c r="U180" s="109" t="s">
        <v>173</v>
      </c>
      <c r="V180" s="109" t="s">
        <v>173</v>
      </c>
      <c r="W180" s="18" t="n">
        <v>14</v>
      </c>
      <c r="X180" s="109" t="s">
        <v>173</v>
      </c>
      <c r="Y180" s="18" t="n">
        <v>101</v>
      </c>
      <c r="Z180" s="109" t="s">
        <v>173</v>
      </c>
    </row>
    <row r="181" customFormat="false" ht="13.8" hidden="false" customHeight="false" outlineLevel="0" collapsed="false">
      <c r="O181" s="17" t="s">
        <v>207</v>
      </c>
      <c r="P181" s="18" t="n">
        <v>91</v>
      </c>
      <c r="Q181" s="109" t="s">
        <v>173</v>
      </c>
      <c r="R181" s="109" t="s">
        <v>173</v>
      </c>
      <c r="S181" s="18" t="n">
        <v>91</v>
      </c>
      <c r="T181" s="109" t="s">
        <v>173</v>
      </c>
      <c r="U181" s="109" t="s">
        <v>173</v>
      </c>
      <c r="V181" s="109" t="s">
        <v>173</v>
      </c>
      <c r="W181" s="109" t="s">
        <v>173</v>
      </c>
      <c r="X181" s="109" t="s">
        <v>173</v>
      </c>
      <c r="Y181" s="109" t="s">
        <v>173</v>
      </c>
      <c r="Z181" s="109" t="s">
        <v>173</v>
      </c>
    </row>
    <row r="182" customFormat="false" ht="13.8" hidden="false" customHeight="false" outlineLevel="0" collapsed="false">
      <c r="O182" s="17" t="s">
        <v>295</v>
      </c>
      <c r="P182" s="18" t="n">
        <v>90</v>
      </c>
      <c r="Q182" s="109" t="s">
        <v>173</v>
      </c>
      <c r="R182" s="109" t="s">
        <v>173</v>
      </c>
      <c r="S182" s="109" t="s">
        <v>173</v>
      </c>
      <c r="T182" s="109" t="s">
        <v>173</v>
      </c>
      <c r="U182" s="109" t="s">
        <v>173</v>
      </c>
      <c r="V182" s="18" t="n">
        <v>6</v>
      </c>
      <c r="W182" s="109" t="s">
        <v>173</v>
      </c>
      <c r="X182" s="18" t="n">
        <v>84</v>
      </c>
      <c r="Y182" s="109" t="s">
        <v>173</v>
      </c>
      <c r="Z182" s="109" t="s">
        <v>173</v>
      </c>
    </row>
    <row r="183" customFormat="false" ht="13.8" hidden="false" customHeight="false" outlineLevel="0" collapsed="false">
      <c r="O183" s="17" t="s">
        <v>266</v>
      </c>
      <c r="P183" s="18" t="n">
        <v>77</v>
      </c>
      <c r="Q183" s="18" t="n">
        <v>77</v>
      </c>
      <c r="R183" s="109" t="s">
        <v>173</v>
      </c>
      <c r="S183" s="109" t="s">
        <v>173</v>
      </c>
      <c r="T183" s="109" t="s">
        <v>173</v>
      </c>
      <c r="U183" s="109" t="s">
        <v>173</v>
      </c>
      <c r="V183" s="109" t="s">
        <v>173</v>
      </c>
      <c r="W183" s="109" t="s">
        <v>173</v>
      </c>
      <c r="X183" s="109" t="s">
        <v>173</v>
      </c>
      <c r="Y183" s="109" t="s">
        <v>173</v>
      </c>
      <c r="Z183" s="109" t="s">
        <v>173</v>
      </c>
    </row>
    <row r="184" customFormat="false" ht="13.8" hidden="false" customHeight="false" outlineLevel="0" collapsed="false">
      <c r="O184" s="17" t="s">
        <v>286</v>
      </c>
      <c r="P184" s="18" t="n">
        <v>27</v>
      </c>
      <c r="Q184" s="109" t="s">
        <v>173</v>
      </c>
      <c r="R184" s="109" t="s">
        <v>173</v>
      </c>
      <c r="S184" s="109" t="s">
        <v>173</v>
      </c>
      <c r="T184" s="109" t="s">
        <v>173</v>
      </c>
      <c r="U184" s="109" t="s">
        <v>173</v>
      </c>
      <c r="V184" s="109" t="s">
        <v>173</v>
      </c>
      <c r="W184" s="109" t="s">
        <v>173</v>
      </c>
      <c r="X184" s="109" t="s">
        <v>173</v>
      </c>
      <c r="Y184" s="18" t="n">
        <v>27</v>
      </c>
      <c r="Z184" s="109" t="s">
        <v>173</v>
      </c>
    </row>
    <row r="185" customFormat="false" ht="13.8" hidden="false" customHeight="false" outlineLevel="0" collapsed="false">
      <c r="O185" s="17" t="s">
        <v>317</v>
      </c>
      <c r="P185" s="18" t="n">
        <v>18</v>
      </c>
      <c r="Q185" s="109" t="s">
        <v>173</v>
      </c>
      <c r="R185" s="109" t="s">
        <v>173</v>
      </c>
      <c r="S185" s="109" t="s">
        <v>173</v>
      </c>
      <c r="T185" s="109" t="s">
        <v>173</v>
      </c>
      <c r="U185" s="109" t="s">
        <v>173</v>
      </c>
      <c r="V185" s="109" t="s">
        <v>173</v>
      </c>
      <c r="W185" s="109" t="s">
        <v>173</v>
      </c>
      <c r="X185" s="18" t="n">
        <v>18</v>
      </c>
      <c r="Y185" s="109" t="s">
        <v>173</v>
      </c>
      <c r="Z185" s="109" t="s">
        <v>173</v>
      </c>
    </row>
    <row r="186" customFormat="false" ht="13.8" hidden="false" customHeight="false" outlineLevel="0" collapsed="false">
      <c r="O186" s="17" t="s">
        <v>269</v>
      </c>
      <c r="P186" s="18" t="n">
        <v>17</v>
      </c>
      <c r="Q186" s="109" t="s">
        <v>173</v>
      </c>
      <c r="R186" s="109" t="s">
        <v>173</v>
      </c>
      <c r="S186" s="109" t="s">
        <v>173</v>
      </c>
      <c r="T186" s="109" t="s">
        <v>173</v>
      </c>
      <c r="U186" s="109" t="s">
        <v>173</v>
      </c>
      <c r="V186" s="109" t="s">
        <v>173</v>
      </c>
      <c r="W186" s="18" t="n">
        <v>17</v>
      </c>
      <c r="X186" s="109" t="s">
        <v>173</v>
      </c>
      <c r="Y186" s="109" t="s">
        <v>173</v>
      </c>
      <c r="Z186" s="109" t="s">
        <v>173</v>
      </c>
    </row>
    <row r="187" customFormat="false" ht="13.8" hidden="false" customHeight="false" outlineLevel="0" collapsed="false">
      <c r="O187" s="17" t="s">
        <v>318</v>
      </c>
      <c r="P187" s="18" t="n">
        <v>0</v>
      </c>
      <c r="Q187" s="109" t="s">
        <v>173</v>
      </c>
      <c r="R187" s="109" t="s">
        <v>173</v>
      </c>
      <c r="S187" s="109" t="s">
        <v>173</v>
      </c>
      <c r="T187" s="109" t="s">
        <v>173</v>
      </c>
      <c r="U187" s="109" t="s">
        <v>173</v>
      </c>
      <c r="V187" s="109" t="s">
        <v>173</v>
      </c>
      <c r="W187" s="18" t="n">
        <v>0</v>
      </c>
      <c r="X187" s="109" t="s">
        <v>173</v>
      </c>
      <c r="Y187" s="109" t="s">
        <v>173</v>
      </c>
      <c r="Z187" s="109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5" activeCellId="0" sqref="C35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4" min="14" style="0" width="8.79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8" t="s">
        <v>170</v>
      </c>
      <c r="D1" s="108" t="n">
        <v>0</v>
      </c>
      <c r="E1" s="108" t="n">
        <v>1</v>
      </c>
      <c r="F1" s="108" t="n">
        <v>2</v>
      </c>
      <c r="G1" s="108" t="n">
        <v>3</v>
      </c>
      <c r="H1" s="108" t="n">
        <v>4</v>
      </c>
      <c r="I1" s="108" t="n">
        <v>5</v>
      </c>
      <c r="J1" s="108" t="n">
        <v>6</v>
      </c>
      <c r="K1" s="108" t="n">
        <v>7</v>
      </c>
      <c r="L1" s="108" t="n">
        <v>8</v>
      </c>
      <c r="M1" s="108" t="n">
        <v>9</v>
      </c>
      <c r="N1" s="0" t="s">
        <v>171</v>
      </c>
      <c r="P1" s="108" t="s">
        <v>170</v>
      </c>
      <c r="Q1" s="108" t="n">
        <v>0</v>
      </c>
      <c r="R1" s="108" t="n">
        <v>1</v>
      </c>
      <c r="S1" s="108" t="n">
        <v>2</v>
      </c>
      <c r="T1" s="108" t="n">
        <v>3</v>
      </c>
      <c r="U1" s="108" t="n">
        <v>4</v>
      </c>
      <c r="V1" s="108" t="n">
        <v>5</v>
      </c>
      <c r="W1" s="108" t="n">
        <v>6</v>
      </c>
      <c r="X1" s="108" t="n">
        <v>7</v>
      </c>
      <c r="Y1" s="108" t="n">
        <v>8</v>
      </c>
      <c r="Z1" s="108" t="n">
        <v>9</v>
      </c>
    </row>
    <row r="2" customFormat="false" ht="13.8" hidden="false" customHeight="false" outlineLevel="0" collapsed="false">
      <c r="C2" s="108" t="s">
        <v>172</v>
      </c>
      <c r="D2" s="108" t="s">
        <v>172</v>
      </c>
      <c r="E2" s="108" t="s">
        <v>172</v>
      </c>
      <c r="F2" s="108" t="s">
        <v>172</v>
      </c>
      <c r="G2" s="108" t="s">
        <v>172</v>
      </c>
      <c r="H2" s="108" t="s">
        <v>172</v>
      </c>
      <c r="I2" s="108" t="s">
        <v>172</v>
      </c>
      <c r="J2" s="108" t="s">
        <v>172</v>
      </c>
      <c r="K2" s="108" t="s">
        <v>172</v>
      </c>
      <c r="L2" s="108" t="s">
        <v>172</v>
      </c>
      <c r="M2" s="108" t="s">
        <v>172</v>
      </c>
      <c r="P2" s="108" t="s">
        <v>172</v>
      </c>
      <c r="Q2" s="108" t="s">
        <v>172</v>
      </c>
      <c r="R2" s="108" t="s">
        <v>172</v>
      </c>
      <c r="S2" s="108" t="s">
        <v>172</v>
      </c>
      <c r="T2" s="108" t="s">
        <v>172</v>
      </c>
      <c r="U2" s="108" t="s">
        <v>172</v>
      </c>
      <c r="V2" s="108" t="s">
        <v>172</v>
      </c>
      <c r="W2" s="108" t="s">
        <v>172</v>
      </c>
      <c r="X2" s="108" t="s">
        <v>172</v>
      </c>
      <c r="Y2" s="108" t="s">
        <v>172</v>
      </c>
      <c r="Z2" s="108" t="s">
        <v>172</v>
      </c>
    </row>
    <row r="3" customFormat="false" ht="13.8" hidden="false" customHeight="false" outlineLevel="0" collapsed="false">
      <c r="B3" s="17" t="s">
        <v>170</v>
      </c>
      <c r="C3" s="18" t="n">
        <v>8188220688</v>
      </c>
      <c r="D3" s="18" t="n">
        <v>460129794</v>
      </c>
      <c r="E3" s="18" t="n">
        <v>230837947</v>
      </c>
      <c r="F3" s="18" t="n">
        <v>442947678</v>
      </c>
      <c r="G3" s="18" t="n">
        <v>150071473</v>
      </c>
      <c r="H3" s="18" t="n">
        <v>18247199</v>
      </c>
      <c r="I3" s="18" t="n">
        <v>2219470218</v>
      </c>
      <c r="J3" s="18" t="n">
        <v>1308750457</v>
      </c>
      <c r="K3" s="18" t="n">
        <v>2497233398</v>
      </c>
      <c r="L3" s="18" t="n">
        <v>852319094</v>
      </c>
      <c r="M3" s="18" t="n">
        <v>8213429</v>
      </c>
      <c r="O3" s="17" t="s">
        <v>170</v>
      </c>
      <c r="P3" s="18" t="n">
        <v>11389547623</v>
      </c>
      <c r="Q3" s="18" t="n">
        <v>880243522</v>
      </c>
      <c r="R3" s="18" t="n">
        <v>106394049</v>
      </c>
      <c r="S3" s="18" t="n">
        <v>290541986</v>
      </c>
      <c r="T3" s="18" t="n">
        <v>1203932729</v>
      </c>
      <c r="U3" s="18" t="n">
        <v>78525409</v>
      </c>
      <c r="V3" s="18" t="n">
        <v>1804958537</v>
      </c>
      <c r="W3" s="18" t="n">
        <v>3894928761</v>
      </c>
      <c r="X3" s="18" t="n">
        <v>2404829891</v>
      </c>
      <c r="Y3" s="18" t="n">
        <v>716960580</v>
      </c>
      <c r="Z3" s="18" t="n">
        <v>8232158</v>
      </c>
    </row>
    <row r="4" customFormat="false" ht="13.8" hidden="false" customHeight="false" outlineLevel="0" collapsed="false">
      <c r="A4" s="0" t="n">
        <f aca="false">C4/C3*100</f>
        <v>46.774840358333</v>
      </c>
      <c r="B4" s="17" t="s">
        <v>9</v>
      </c>
      <c r="C4" s="18" t="n">
        <v>3830027155</v>
      </c>
      <c r="D4" s="18" t="n">
        <v>22291120</v>
      </c>
      <c r="E4" s="18" t="n">
        <v>17753521</v>
      </c>
      <c r="F4" s="18" t="n">
        <v>19665032</v>
      </c>
      <c r="G4" s="18" t="n">
        <v>990947</v>
      </c>
      <c r="H4" s="18" t="n">
        <v>1495</v>
      </c>
      <c r="I4" s="18" t="n">
        <v>1838629386</v>
      </c>
      <c r="J4" s="18" t="n">
        <v>88369575</v>
      </c>
      <c r="K4" s="18" t="n">
        <v>1532020344</v>
      </c>
      <c r="L4" s="18" t="n">
        <v>310228323</v>
      </c>
      <c r="M4" s="18" t="n">
        <v>77412</v>
      </c>
      <c r="N4" s="0" t="n">
        <f aca="false">P4/P3*100</f>
        <v>17.7228042044774</v>
      </c>
      <c r="O4" s="17" t="s">
        <v>26</v>
      </c>
      <c r="P4" s="18" t="n">
        <v>2018547225</v>
      </c>
      <c r="Q4" s="18" t="n">
        <v>9390001</v>
      </c>
      <c r="R4" s="18" t="n">
        <v>3002401</v>
      </c>
      <c r="S4" s="18" t="n">
        <v>8833727</v>
      </c>
      <c r="T4" s="18" t="n">
        <v>3574509</v>
      </c>
      <c r="U4" s="18" t="n">
        <v>8487</v>
      </c>
      <c r="V4" s="18" t="n">
        <v>591054950</v>
      </c>
      <c r="W4" s="18" t="n">
        <v>1361007789</v>
      </c>
      <c r="X4" s="18" t="n">
        <v>35737637</v>
      </c>
      <c r="Y4" s="18" t="n">
        <v>5924703</v>
      </c>
      <c r="Z4" s="18" t="n">
        <v>13021</v>
      </c>
    </row>
    <row r="5" customFormat="false" ht="13.8" hidden="false" customHeight="false" outlineLevel="0" collapsed="false">
      <c r="A5" s="0" t="n">
        <f aca="false">C5/C3*100</f>
        <v>4.84017477180141</v>
      </c>
      <c r="B5" s="17" t="s">
        <v>18</v>
      </c>
      <c r="C5" s="18" t="n">
        <v>396324192</v>
      </c>
      <c r="D5" s="18" t="n">
        <v>16385475</v>
      </c>
      <c r="E5" s="18" t="n">
        <v>22590134</v>
      </c>
      <c r="F5" s="18" t="n">
        <v>193049087</v>
      </c>
      <c r="G5" s="18" t="n">
        <v>2747237</v>
      </c>
      <c r="H5" s="18" t="n">
        <v>243111</v>
      </c>
      <c r="I5" s="18" t="n">
        <v>44484868</v>
      </c>
      <c r="J5" s="18" t="n">
        <v>70661904</v>
      </c>
      <c r="K5" s="18" t="n">
        <v>19804681</v>
      </c>
      <c r="L5" s="18" t="n">
        <v>26357376</v>
      </c>
      <c r="M5" s="18" t="n">
        <v>318</v>
      </c>
      <c r="N5" s="0" t="n">
        <f aca="false">P5/P3*100</f>
        <v>10.1740713358972</v>
      </c>
      <c r="O5" s="17" t="s">
        <v>9</v>
      </c>
      <c r="P5" s="18" t="n">
        <v>1158780700</v>
      </c>
      <c r="Q5" s="18" t="n">
        <v>64104916</v>
      </c>
      <c r="R5" s="18" t="n">
        <v>4073870</v>
      </c>
      <c r="S5" s="18" t="n">
        <v>10217461</v>
      </c>
      <c r="T5" s="18" t="n">
        <v>4972457</v>
      </c>
      <c r="U5" s="18" t="n">
        <v>402948</v>
      </c>
      <c r="V5" s="18" t="n">
        <v>220535031</v>
      </c>
      <c r="W5" s="18" t="n">
        <v>242843175</v>
      </c>
      <c r="X5" s="18" t="n">
        <v>539497136</v>
      </c>
      <c r="Y5" s="18" t="n">
        <v>71950312</v>
      </c>
      <c r="Z5" s="18" t="n">
        <v>183392</v>
      </c>
    </row>
    <row r="6" customFormat="false" ht="13.8" hidden="false" customHeight="false" outlineLevel="0" collapsed="false">
      <c r="A6" s="0" t="n">
        <f aca="false">C6/C3*100</f>
        <v>4.36397385482877</v>
      </c>
      <c r="B6" s="17" t="s">
        <v>7</v>
      </c>
      <c r="C6" s="18" t="n">
        <v>357331810</v>
      </c>
      <c r="D6" s="18" t="n">
        <v>56487784</v>
      </c>
      <c r="E6" s="18" t="n">
        <v>9346820</v>
      </c>
      <c r="F6" s="18" t="n">
        <v>4833537</v>
      </c>
      <c r="G6" s="18" t="n">
        <v>83273852</v>
      </c>
      <c r="H6" s="18" t="n">
        <v>9697177</v>
      </c>
      <c r="I6" s="18" t="n">
        <v>63626283</v>
      </c>
      <c r="J6" s="18" t="n">
        <v>92455009</v>
      </c>
      <c r="K6" s="18" t="n">
        <v>21339796</v>
      </c>
      <c r="L6" s="18" t="n">
        <v>15997156</v>
      </c>
      <c r="M6" s="18" t="n">
        <v>274394</v>
      </c>
      <c r="N6" s="0" t="n">
        <f aca="false">P6/P3*100</f>
        <v>7.62616503087429</v>
      </c>
      <c r="O6" s="17" t="s">
        <v>15</v>
      </c>
      <c r="P6" s="18" t="n">
        <v>868585698</v>
      </c>
      <c r="Q6" s="18" t="n">
        <v>39373266</v>
      </c>
      <c r="R6" s="18" t="n">
        <v>3679930</v>
      </c>
      <c r="S6" s="18" t="n">
        <v>6021167</v>
      </c>
      <c r="T6" s="18" t="n">
        <v>576575999</v>
      </c>
      <c r="U6" s="18" t="n">
        <v>2408245</v>
      </c>
      <c r="V6" s="18" t="n">
        <v>33127446</v>
      </c>
      <c r="W6" s="18" t="n">
        <v>178914483</v>
      </c>
      <c r="X6" s="18" t="n">
        <v>11023028</v>
      </c>
      <c r="Y6" s="18" t="n">
        <v>17363927</v>
      </c>
      <c r="Z6" s="18" t="n">
        <v>98208</v>
      </c>
    </row>
    <row r="7" customFormat="false" ht="13.8" hidden="false" customHeight="false" outlineLevel="0" collapsed="false">
      <c r="A7" s="0" t="n">
        <f aca="false">C7/C3*100</f>
        <v>4.20717247527122</v>
      </c>
      <c r="B7" s="17" t="s">
        <v>8</v>
      </c>
      <c r="C7" s="18" t="n">
        <v>344492567</v>
      </c>
      <c r="D7" s="18" t="n">
        <v>63976899</v>
      </c>
      <c r="E7" s="18" t="n">
        <v>18382095</v>
      </c>
      <c r="F7" s="18" t="n">
        <v>10231096</v>
      </c>
      <c r="G7" s="18" t="n">
        <v>19931231</v>
      </c>
      <c r="H7" s="18" t="n">
        <v>1242178</v>
      </c>
      <c r="I7" s="18" t="n">
        <v>59284449</v>
      </c>
      <c r="J7" s="18" t="n">
        <v>139402770</v>
      </c>
      <c r="K7" s="18" t="n">
        <v>16216436</v>
      </c>
      <c r="L7" s="18" t="n">
        <v>15807572</v>
      </c>
      <c r="M7" s="18" t="n">
        <v>17841</v>
      </c>
      <c r="N7" s="0" t="n">
        <f aca="false">P7/P3*100</f>
        <v>6.83108164391754</v>
      </c>
      <c r="O7" s="17" t="s">
        <v>8</v>
      </c>
      <c r="P7" s="18" t="n">
        <v>778029297</v>
      </c>
      <c r="Q7" s="18" t="n">
        <v>189381609</v>
      </c>
      <c r="R7" s="18" t="n">
        <v>38250347</v>
      </c>
      <c r="S7" s="18" t="n">
        <v>41096425</v>
      </c>
      <c r="T7" s="18" t="n">
        <v>122002153</v>
      </c>
      <c r="U7" s="18" t="n">
        <v>39207580</v>
      </c>
      <c r="V7" s="18" t="n">
        <v>65429392</v>
      </c>
      <c r="W7" s="18" t="n">
        <v>125137578</v>
      </c>
      <c r="X7" s="18" t="n">
        <v>111977035</v>
      </c>
      <c r="Y7" s="18" t="n">
        <v>44677386</v>
      </c>
      <c r="Z7" s="18" t="n">
        <v>869791</v>
      </c>
    </row>
    <row r="8" customFormat="false" ht="13.8" hidden="false" customHeight="false" outlineLevel="0" collapsed="false">
      <c r="A8" s="0" t="n">
        <f aca="false">C8/C3*100</f>
        <v>3.07333036796138</v>
      </c>
      <c r="B8" s="17" t="s">
        <v>28</v>
      </c>
      <c r="C8" s="18" t="n">
        <v>251651073</v>
      </c>
      <c r="D8" s="18" t="n">
        <v>5070940</v>
      </c>
      <c r="E8" s="18" t="n">
        <v>872546</v>
      </c>
      <c r="F8" s="18" t="n">
        <v>397049</v>
      </c>
      <c r="G8" s="18" t="n">
        <v>10106509</v>
      </c>
      <c r="H8" s="109" t="s">
        <v>173</v>
      </c>
      <c r="I8" s="18" t="n">
        <v>1497576</v>
      </c>
      <c r="J8" s="18" t="n">
        <v>15856630</v>
      </c>
      <c r="K8" s="18" t="n">
        <v>186551091</v>
      </c>
      <c r="L8" s="18" t="n">
        <v>31298732</v>
      </c>
      <c r="M8" s="109" t="s">
        <v>173</v>
      </c>
      <c r="N8" s="0" t="n">
        <f aca="false">P8/P3*100</f>
        <v>6.67440405152604</v>
      </c>
      <c r="O8" s="17" t="s">
        <v>76</v>
      </c>
      <c r="P8" s="18" t="n">
        <v>760184428</v>
      </c>
      <c r="Q8" s="18" t="n">
        <v>2956383</v>
      </c>
      <c r="R8" s="18" t="n">
        <v>2030</v>
      </c>
      <c r="S8" s="18" t="n">
        <v>4112846</v>
      </c>
      <c r="T8" s="18" t="n">
        <v>79099</v>
      </c>
      <c r="U8" s="18" t="n">
        <v>170995</v>
      </c>
      <c r="V8" s="18" t="n">
        <v>46566472</v>
      </c>
      <c r="W8" s="18" t="n">
        <v>131090817</v>
      </c>
      <c r="X8" s="18" t="n">
        <v>465123368</v>
      </c>
      <c r="Y8" s="18" t="n">
        <v>108524497</v>
      </c>
      <c r="Z8" s="18" t="n">
        <v>1557921</v>
      </c>
    </row>
    <row r="9" customFormat="false" ht="13.8" hidden="false" customHeight="false" outlineLevel="0" collapsed="false">
      <c r="A9" s="0" t="n">
        <f aca="false">C9/C3*100</f>
        <v>2.9950288144945</v>
      </c>
      <c r="B9" s="17" t="s">
        <v>14</v>
      </c>
      <c r="C9" s="18" t="n">
        <v>245239569</v>
      </c>
      <c r="D9" s="18" t="n">
        <v>32302202</v>
      </c>
      <c r="E9" s="18" t="n">
        <v>891401</v>
      </c>
      <c r="F9" s="18" t="n">
        <v>6300506</v>
      </c>
      <c r="G9" s="18" t="n">
        <v>2886</v>
      </c>
      <c r="H9" s="109" t="s">
        <v>173</v>
      </c>
      <c r="I9" s="18" t="n">
        <v>3939168</v>
      </c>
      <c r="J9" s="18" t="n">
        <v>98836746</v>
      </c>
      <c r="K9" s="18" t="n">
        <v>73810082</v>
      </c>
      <c r="L9" s="18" t="n">
        <v>29135430</v>
      </c>
      <c r="M9" s="18" t="n">
        <v>21148</v>
      </c>
      <c r="N9" s="0" t="n">
        <f aca="false">P9/P3*100</f>
        <v>5.48916197283809</v>
      </c>
      <c r="O9" s="17" t="s">
        <v>19</v>
      </c>
      <c r="P9" s="18" t="n">
        <v>625190717</v>
      </c>
      <c r="Q9" s="18" t="n">
        <v>31950526</v>
      </c>
      <c r="R9" s="18" t="n">
        <v>589755</v>
      </c>
      <c r="S9" s="18" t="n">
        <v>9887600</v>
      </c>
      <c r="T9" s="18" t="n">
        <v>24199366</v>
      </c>
      <c r="U9" s="18" t="n">
        <v>117830</v>
      </c>
      <c r="V9" s="18" t="n">
        <v>58994865</v>
      </c>
      <c r="W9" s="18" t="n">
        <v>255130986</v>
      </c>
      <c r="X9" s="18" t="n">
        <v>131859640</v>
      </c>
      <c r="Y9" s="18" t="n">
        <v>112122042</v>
      </c>
      <c r="Z9" s="18" t="n">
        <v>338106</v>
      </c>
    </row>
    <row r="10" customFormat="false" ht="13.8" hidden="false" customHeight="false" outlineLevel="0" collapsed="false">
      <c r="A10" s="0" t="n">
        <f aca="false">C10/C3*100</f>
        <v>2.97056960563445</v>
      </c>
      <c r="B10" s="17" t="s">
        <v>15</v>
      </c>
      <c r="C10" s="18" t="n">
        <v>243236795</v>
      </c>
      <c r="D10" s="18" t="n">
        <v>22054152</v>
      </c>
      <c r="E10" s="18" t="n">
        <v>45228825</v>
      </c>
      <c r="F10" s="18" t="n">
        <v>21441074</v>
      </c>
      <c r="G10" s="18" t="n">
        <v>16318522</v>
      </c>
      <c r="H10" s="18" t="n">
        <v>670834</v>
      </c>
      <c r="I10" s="18" t="n">
        <v>8123552</v>
      </c>
      <c r="J10" s="18" t="n">
        <v>84338744</v>
      </c>
      <c r="K10" s="18" t="n">
        <v>6152092</v>
      </c>
      <c r="L10" s="18" t="n">
        <v>38885824</v>
      </c>
      <c r="M10" s="18" t="n">
        <v>23176</v>
      </c>
      <c r="N10" s="0" t="n">
        <f aca="false">P10/P3*100</f>
        <v>4.32891866578045</v>
      </c>
      <c r="O10" s="17" t="s">
        <v>14</v>
      </c>
      <c r="P10" s="18" t="n">
        <v>493044253</v>
      </c>
      <c r="Q10" s="18" t="n">
        <v>53876720</v>
      </c>
      <c r="R10" s="18" t="n">
        <v>3761716</v>
      </c>
      <c r="S10" s="18" t="n">
        <v>3824875</v>
      </c>
      <c r="T10" s="18" t="n">
        <v>17175623</v>
      </c>
      <c r="U10" s="18" t="n">
        <v>2340577</v>
      </c>
      <c r="V10" s="18" t="n">
        <v>70224084</v>
      </c>
      <c r="W10" s="18" t="n">
        <v>159116461</v>
      </c>
      <c r="X10" s="18" t="n">
        <v>140931560</v>
      </c>
      <c r="Y10" s="18" t="n">
        <v>41012193</v>
      </c>
      <c r="Z10" s="18" t="n">
        <v>780443</v>
      </c>
    </row>
    <row r="11" customFormat="false" ht="13.8" hidden="false" customHeight="false" outlineLevel="0" collapsed="false">
      <c r="A11" s="0" t="n">
        <f aca="false">C11/C3*100</f>
        <v>2.57467149498011</v>
      </c>
      <c r="B11" s="17" t="s">
        <v>26</v>
      </c>
      <c r="C11" s="18" t="n">
        <v>210819784</v>
      </c>
      <c r="D11" s="18" t="n">
        <v>9270318</v>
      </c>
      <c r="E11" s="18" t="n">
        <v>392998</v>
      </c>
      <c r="F11" s="18" t="n">
        <v>53295613</v>
      </c>
      <c r="G11" s="18" t="n">
        <v>2742701</v>
      </c>
      <c r="H11" s="109" t="s">
        <v>173</v>
      </c>
      <c r="I11" s="18" t="n">
        <v>53985444</v>
      </c>
      <c r="J11" s="18" t="n">
        <v>13104725</v>
      </c>
      <c r="K11" s="18" t="n">
        <v>34422588</v>
      </c>
      <c r="L11" s="18" t="n">
        <v>43604466</v>
      </c>
      <c r="M11" s="18" t="n">
        <v>930</v>
      </c>
      <c r="N11" s="0" t="n">
        <f aca="false">P11/P3*100</f>
        <v>4.26019979950875</v>
      </c>
      <c r="O11" s="17" t="s">
        <v>18</v>
      </c>
      <c r="P11" s="18" t="n">
        <v>485217485</v>
      </c>
      <c r="Q11" s="18" t="n">
        <v>24756570</v>
      </c>
      <c r="R11" s="18" t="n">
        <v>8266336</v>
      </c>
      <c r="S11" s="18" t="n">
        <v>33470755</v>
      </c>
      <c r="T11" s="18" t="n">
        <v>171192968</v>
      </c>
      <c r="U11" s="18" t="n">
        <v>15087555</v>
      </c>
      <c r="V11" s="18" t="n">
        <v>31011120</v>
      </c>
      <c r="W11" s="18" t="n">
        <v>144887851</v>
      </c>
      <c r="X11" s="18" t="n">
        <v>28328979</v>
      </c>
      <c r="Y11" s="18" t="n">
        <v>28215190</v>
      </c>
      <c r="Z11" s="18" t="n">
        <v>162</v>
      </c>
    </row>
    <row r="12" customFormat="false" ht="13.8" hidden="false" customHeight="false" outlineLevel="0" collapsed="false">
      <c r="A12" s="0" t="n">
        <f aca="false">C12/C3*100</f>
        <v>2.24027587909096</v>
      </c>
      <c r="B12" s="17" t="s">
        <v>76</v>
      </c>
      <c r="C12" s="18" t="n">
        <v>183438733</v>
      </c>
      <c r="D12" s="18" t="n">
        <v>59880</v>
      </c>
      <c r="E12" s="18" t="n">
        <v>1936610</v>
      </c>
      <c r="F12" s="18" t="n">
        <v>37183148</v>
      </c>
      <c r="G12" s="18" t="n">
        <v>8856</v>
      </c>
      <c r="H12" s="109" t="s">
        <v>173</v>
      </c>
      <c r="I12" s="18" t="n">
        <v>64796</v>
      </c>
      <c r="J12" s="18" t="n">
        <v>138489517</v>
      </c>
      <c r="K12" s="18" t="n">
        <v>5242713</v>
      </c>
      <c r="L12" s="18" t="n">
        <v>453213</v>
      </c>
      <c r="M12" s="109" t="s">
        <v>173</v>
      </c>
      <c r="N12" s="0" t="n">
        <f aca="false">P12/P3*100</f>
        <v>2.98516002789622</v>
      </c>
      <c r="O12" s="17" t="s">
        <v>13</v>
      </c>
      <c r="P12" s="18" t="n">
        <v>339996223</v>
      </c>
      <c r="Q12" s="18" t="n">
        <v>57634702</v>
      </c>
      <c r="R12" s="18" t="n">
        <v>5492184</v>
      </c>
      <c r="S12" s="18" t="n">
        <v>799673</v>
      </c>
      <c r="T12" s="18" t="n">
        <v>1160498</v>
      </c>
      <c r="U12" s="18" t="n">
        <v>97055</v>
      </c>
      <c r="V12" s="18" t="n">
        <v>30621903</v>
      </c>
      <c r="W12" s="18" t="n">
        <v>183830494</v>
      </c>
      <c r="X12" s="18" t="n">
        <v>42564803</v>
      </c>
      <c r="Y12" s="18" t="n">
        <v>17788524</v>
      </c>
      <c r="Z12" s="18" t="n">
        <v>6387</v>
      </c>
    </row>
    <row r="13" customFormat="false" ht="13.8" hidden="false" customHeight="false" outlineLevel="0" collapsed="false">
      <c r="A13" s="0" t="n">
        <f aca="false">C13/C3*100</f>
        <v>1.91904648137153</v>
      </c>
      <c r="B13" s="17" t="s">
        <v>62</v>
      </c>
      <c r="C13" s="18" t="n">
        <v>157135761</v>
      </c>
      <c r="D13" s="18" t="n">
        <v>1068876</v>
      </c>
      <c r="E13" s="18" t="n">
        <v>743725</v>
      </c>
      <c r="F13" s="18" t="n">
        <v>171751</v>
      </c>
      <c r="G13" s="18" t="n">
        <v>220</v>
      </c>
      <c r="H13" s="109" t="s">
        <v>173</v>
      </c>
      <c r="I13" s="18" t="n">
        <v>160306</v>
      </c>
      <c r="J13" s="18" t="n">
        <v>13968701</v>
      </c>
      <c r="K13" s="18" t="n">
        <v>85270538</v>
      </c>
      <c r="L13" s="18" t="n">
        <v>55010353</v>
      </c>
      <c r="M13" s="18" t="n">
        <v>741291</v>
      </c>
      <c r="N13" s="0" t="n">
        <f aca="false">P13/P3*100</f>
        <v>2.61159326819384</v>
      </c>
      <c r="O13" s="17" t="s">
        <v>17</v>
      </c>
      <c r="P13" s="18" t="n">
        <v>297448659</v>
      </c>
      <c r="Q13" s="18" t="n">
        <v>5754790</v>
      </c>
      <c r="R13" s="18" t="n">
        <v>6438294</v>
      </c>
      <c r="S13" s="18" t="n">
        <v>69573</v>
      </c>
      <c r="T13" s="18" t="n">
        <v>10321444</v>
      </c>
      <c r="U13" s="18" t="n">
        <v>1328</v>
      </c>
      <c r="V13" s="18" t="n">
        <v>16368506</v>
      </c>
      <c r="W13" s="18" t="n">
        <v>184112884</v>
      </c>
      <c r="X13" s="18" t="n">
        <v>60973892</v>
      </c>
      <c r="Y13" s="18" t="n">
        <v>13407948</v>
      </c>
      <c r="Z13" s="109" t="s">
        <v>173</v>
      </c>
    </row>
    <row r="14" customFormat="false" ht="13.8" hidden="false" customHeight="false" outlineLevel="0" collapsed="false">
      <c r="A14" s="0" t="n">
        <f aca="false">C14/C3*100</f>
        <v>1.84705973083563</v>
      </c>
      <c r="B14" s="17" t="s">
        <v>19</v>
      </c>
      <c r="C14" s="18" t="n">
        <v>151241327</v>
      </c>
      <c r="D14" s="18" t="n">
        <v>2213862</v>
      </c>
      <c r="E14" s="109" t="s">
        <v>173</v>
      </c>
      <c r="F14" s="18" t="n">
        <v>14619059</v>
      </c>
      <c r="G14" s="18" t="n">
        <v>889619</v>
      </c>
      <c r="H14" s="109" t="s">
        <v>173</v>
      </c>
      <c r="I14" s="18" t="n">
        <v>814850</v>
      </c>
      <c r="J14" s="18" t="n">
        <v>112786784</v>
      </c>
      <c r="K14" s="18" t="n">
        <v>13828458</v>
      </c>
      <c r="L14" s="18" t="n">
        <v>6066613</v>
      </c>
      <c r="M14" s="18" t="n">
        <v>22082</v>
      </c>
      <c r="N14" s="0" t="n">
        <f aca="false">P14/P3*100</f>
        <v>1.99331263641708</v>
      </c>
      <c r="O14" s="17" t="s">
        <v>28</v>
      </c>
      <c r="P14" s="18" t="n">
        <v>227029292</v>
      </c>
      <c r="Q14" s="18" t="n">
        <v>18511145</v>
      </c>
      <c r="R14" s="18" t="n">
        <v>1595833</v>
      </c>
      <c r="S14" s="18" t="n">
        <v>701026</v>
      </c>
      <c r="T14" s="18" t="n">
        <v>10051365</v>
      </c>
      <c r="U14" s="18" t="n">
        <v>218622</v>
      </c>
      <c r="V14" s="18" t="n">
        <v>21496738</v>
      </c>
      <c r="W14" s="18" t="n">
        <v>121988340</v>
      </c>
      <c r="X14" s="18" t="n">
        <v>45880075</v>
      </c>
      <c r="Y14" s="18" t="n">
        <v>6585643</v>
      </c>
      <c r="Z14" s="18" t="n">
        <v>505</v>
      </c>
    </row>
    <row r="15" customFormat="false" ht="13.8" hidden="false" customHeight="false" outlineLevel="0" collapsed="false">
      <c r="A15" s="0" t="n">
        <f aca="false">C15/C3*100</f>
        <v>1.66829647374057</v>
      </c>
      <c r="B15" s="17" t="s">
        <v>22</v>
      </c>
      <c r="C15" s="18" t="n">
        <v>136603797</v>
      </c>
      <c r="D15" s="18" t="n">
        <v>2567371</v>
      </c>
      <c r="E15" s="18" t="n">
        <v>155103</v>
      </c>
      <c r="F15" s="18" t="n">
        <v>100545</v>
      </c>
      <c r="G15" s="18" t="n">
        <v>61005</v>
      </c>
      <c r="H15" s="109" t="s">
        <v>173</v>
      </c>
      <c r="I15" s="18" t="n">
        <v>55825</v>
      </c>
      <c r="J15" s="18" t="n">
        <v>3256344</v>
      </c>
      <c r="K15" s="18" t="n">
        <v>126981358</v>
      </c>
      <c r="L15" s="18" t="n">
        <v>3414647</v>
      </c>
      <c r="M15" s="18" t="n">
        <v>11601</v>
      </c>
      <c r="N15" s="0" t="n">
        <f aca="false">P15/P3*100</f>
        <v>1.96384088643096</v>
      </c>
      <c r="O15" s="17" t="s">
        <v>25</v>
      </c>
      <c r="P15" s="18" t="n">
        <v>223672593</v>
      </c>
      <c r="Q15" s="18" t="n">
        <v>8913003</v>
      </c>
      <c r="R15" s="18" t="n">
        <v>1147602</v>
      </c>
      <c r="S15" s="18" t="n">
        <v>2225467</v>
      </c>
      <c r="T15" s="18" t="n">
        <v>29301173</v>
      </c>
      <c r="U15" s="18" t="n">
        <v>3414</v>
      </c>
      <c r="V15" s="18" t="n">
        <v>69537455</v>
      </c>
      <c r="W15" s="18" t="n">
        <v>55648762</v>
      </c>
      <c r="X15" s="18" t="n">
        <v>40187225</v>
      </c>
      <c r="Y15" s="18" t="n">
        <v>14157113</v>
      </c>
      <c r="Z15" s="18" t="n">
        <v>2551381</v>
      </c>
    </row>
    <row r="16" customFormat="false" ht="13.8" hidden="false" customHeight="false" outlineLevel="0" collapsed="false">
      <c r="A16" s="0" t="n">
        <f aca="false">C16/C3*100</f>
        <v>1.64704831658538</v>
      </c>
      <c r="B16" s="17" t="s">
        <v>32</v>
      </c>
      <c r="C16" s="18" t="n">
        <v>134863951</v>
      </c>
      <c r="D16" s="18" t="n">
        <v>2432857</v>
      </c>
      <c r="E16" s="18" t="n">
        <v>6092136</v>
      </c>
      <c r="F16" s="18" t="n">
        <v>13059126</v>
      </c>
      <c r="G16" s="109" t="s">
        <v>173</v>
      </c>
      <c r="H16" s="18" t="n">
        <v>277498</v>
      </c>
      <c r="I16" s="18" t="n">
        <v>1596787</v>
      </c>
      <c r="J16" s="18" t="n">
        <v>45696214</v>
      </c>
      <c r="K16" s="18" t="n">
        <v>10352038</v>
      </c>
      <c r="L16" s="18" t="n">
        <v>55317038</v>
      </c>
      <c r="M16" s="18" t="n">
        <v>40257</v>
      </c>
      <c r="N16" s="0" t="n">
        <f aca="false">P16/P3*100</f>
        <v>1.54850194966343</v>
      </c>
      <c r="O16" s="17" t="s">
        <v>11</v>
      </c>
      <c r="P16" s="18" t="n">
        <v>176367367</v>
      </c>
      <c r="Q16" s="18" t="n">
        <v>1796981</v>
      </c>
      <c r="R16" s="18" t="n">
        <v>27489</v>
      </c>
      <c r="S16" s="18" t="n">
        <v>78615</v>
      </c>
      <c r="T16" s="18" t="n">
        <v>120534217</v>
      </c>
      <c r="U16" s="18" t="n">
        <v>29075</v>
      </c>
      <c r="V16" s="18" t="n">
        <v>13889308</v>
      </c>
      <c r="W16" s="18" t="n">
        <v>35454552</v>
      </c>
      <c r="X16" s="18" t="n">
        <v>4018989</v>
      </c>
      <c r="Y16" s="18" t="n">
        <v>510242</v>
      </c>
      <c r="Z16" s="18" t="n">
        <v>27900</v>
      </c>
    </row>
    <row r="17" customFormat="false" ht="13.8" hidden="false" customHeight="false" outlineLevel="0" collapsed="false">
      <c r="A17" s="0" t="n">
        <f aca="false">C17/C3*100</f>
        <v>1.60733717390984</v>
      </c>
      <c r="B17" s="17" t="s">
        <v>30</v>
      </c>
      <c r="C17" s="18" t="n">
        <v>131612315</v>
      </c>
      <c r="D17" s="18" t="n">
        <v>5543518</v>
      </c>
      <c r="E17" s="18" t="n">
        <v>462502</v>
      </c>
      <c r="F17" s="18" t="n">
        <v>100737</v>
      </c>
      <c r="G17" s="18" t="n">
        <v>165965</v>
      </c>
      <c r="H17" s="109" t="s">
        <v>173</v>
      </c>
      <c r="I17" s="18" t="n">
        <v>444002</v>
      </c>
      <c r="J17" s="18" t="n">
        <v>44736787</v>
      </c>
      <c r="K17" s="18" t="n">
        <v>45800054</v>
      </c>
      <c r="L17" s="18" t="n">
        <v>34118304</v>
      </c>
      <c r="M17" s="18" t="n">
        <v>240446</v>
      </c>
      <c r="N17" s="0" t="n">
        <f aca="false">P17/P3*100</f>
        <v>1.5377192913819</v>
      </c>
      <c r="O17" s="17" t="s">
        <v>24</v>
      </c>
      <c r="P17" s="18" t="n">
        <v>175139271</v>
      </c>
      <c r="Q17" s="18" t="n">
        <v>24706725</v>
      </c>
      <c r="R17" s="18" t="n">
        <v>526572</v>
      </c>
      <c r="S17" s="18" t="n">
        <v>684043</v>
      </c>
      <c r="T17" s="18" t="n">
        <v>4251443</v>
      </c>
      <c r="U17" s="18" t="n">
        <v>185972</v>
      </c>
      <c r="V17" s="18" t="n">
        <v>56036398</v>
      </c>
      <c r="W17" s="18" t="n">
        <v>37367213</v>
      </c>
      <c r="X17" s="18" t="n">
        <v>33528516</v>
      </c>
      <c r="Y17" s="18" t="n">
        <v>17825532</v>
      </c>
      <c r="Z17" s="18" t="n">
        <v>26857</v>
      </c>
    </row>
    <row r="18" customFormat="false" ht="13.8" hidden="false" customHeight="false" outlineLevel="0" collapsed="false">
      <c r="A18" s="0" t="n">
        <f aca="false">C18/C3*100</f>
        <v>1.4057242884121</v>
      </c>
      <c r="B18" s="17" t="s">
        <v>17</v>
      </c>
      <c r="C18" s="18" t="n">
        <v>115103807</v>
      </c>
      <c r="D18" s="18" t="n">
        <v>18466908</v>
      </c>
      <c r="E18" s="18" t="n">
        <v>278290</v>
      </c>
      <c r="F18" s="18" t="n">
        <v>5436093</v>
      </c>
      <c r="G18" s="18" t="n">
        <v>565287</v>
      </c>
      <c r="H18" s="109" t="s">
        <v>173</v>
      </c>
      <c r="I18" s="18" t="n">
        <v>2880498</v>
      </c>
      <c r="J18" s="18" t="n">
        <v>42151787</v>
      </c>
      <c r="K18" s="18" t="n">
        <v>22509085</v>
      </c>
      <c r="L18" s="18" t="n">
        <v>22813446</v>
      </c>
      <c r="M18" s="18" t="n">
        <v>2412</v>
      </c>
      <c r="N18" s="0" t="n">
        <f aca="false">P18/P3*100</f>
        <v>1.47186929234547</v>
      </c>
      <c r="O18" s="17" t="s">
        <v>32</v>
      </c>
      <c r="P18" s="18" t="n">
        <v>167639254</v>
      </c>
      <c r="Q18" s="18" t="n">
        <v>17582884</v>
      </c>
      <c r="R18" s="18" t="n">
        <v>605692</v>
      </c>
      <c r="S18" s="18" t="n">
        <v>5405803</v>
      </c>
      <c r="T18" s="18" t="n">
        <v>852786</v>
      </c>
      <c r="U18" s="18" t="n">
        <v>855491</v>
      </c>
      <c r="V18" s="18" t="n">
        <v>96339215</v>
      </c>
      <c r="W18" s="18" t="n">
        <v>17919196</v>
      </c>
      <c r="X18" s="18" t="n">
        <v>21195429</v>
      </c>
      <c r="Y18" s="18" t="n">
        <v>6882760</v>
      </c>
      <c r="Z18" s="109" t="s">
        <v>173</v>
      </c>
    </row>
    <row r="19" customFormat="false" ht="13.8" hidden="false" customHeight="false" outlineLevel="0" collapsed="false">
      <c r="A19" s="0" t="n">
        <f aca="false">C19/C3*100</f>
        <v>1.39141553875032</v>
      </c>
      <c r="B19" s="17" t="s">
        <v>10</v>
      </c>
      <c r="C19" s="18" t="n">
        <v>113932175</v>
      </c>
      <c r="D19" s="18" t="n">
        <v>32333017</v>
      </c>
      <c r="E19" s="18" t="n">
        <v>10198649</v>
      </c>
      <c r="F19" s="18" t="n">
        <v>752548</v>
      </c>
      <c r="G19" s="18" t="n">
        <v>182537</v>
      </c>
      <c r="H19" s="18" t="n">
        <v>5397</v>
      </c>
      <c r="I19" s="18" t="n">
        <v>16436779</v>
      </c>
      <c r="J19" s="18" t="n">
        <v>37733759</v>
      </c>
      <c r="K19" s="18" t="n">
        <v>8454191</v>
      </c>
      <c r="L19" s="18" t="n">
        <v>7813693</v>
      </c>
      <c r="M19" s="18" t="n">
        <v>21605</v>
      </c>
      <c r="N19" s="0" t="n">
        <f aca="false">P19/P3*100</f>
        <v>1.43710920238364</v>
      </c>
      <c r="O19" s="17" t="s">
        <v>110</v>
      </c>
      <c r="P19" s="18" t="n">
        <v>163680237</v>
      </c>
      <c r="Q19" s="18" t="n">
        <v>89522</v>
      </c>
      <c r="R19" s="18" t="n">
        <v>43049</v>
      </c>
      <c r="S19" s="18" t="n">
        <v>1038066</v>
      </c>
      <c r="T19" s="18" t="n">
        <v>48253</v>
      </c>
      <c r="U19" s="18" t="n">
        <v>178</v>
      </c>
      <c r="V19" s="18" t="n">
        <v>22615323</v>
      </c>
      <c r="W19" s="18" t="n">
        <v>42088892</v>
      </c>
      <c r="X19" s="18" t="n">
        <v>90716283</v>
      </c>
      <c r="Y19" s="18" t="n">
        <v>7036104</v>
      </c>
      <c r="Z19" s="18" t="n">
        <v>4566</v>
      </c>
    </row>
    <row r="20" customFormat="false" ht="13.8" hidden="false" customHeight="false" outlineLevel="0" collapsed="false">
      <c r="A20" s="0" t="n">
        <f aca="false">C20/C3*100</f>
        <v>1.38380284700993</v>
      </c>
      <c r="B20" s="17" t="s">
        <v>23</v>
      </c>
      <c r="C20" s="18" t="n">
        <v>113308831</v>
      </c>
      <c r="D20" s="18" t="n">
        <v>11834546</v>
      </c>
      <c r="E20" s="18" t="n">
        <v>5185290</v>
      </c>
      <c r="F20" s="18" t="n">
        <v>25897571</v>
      </c>
      <c r="G20" s="18" t="n">
        <v>1908068</v>
      </c>
      <c r="H20" s="18" t="n">
        <v>4636350</v>
      </c>
      <c r="I20" s="18" t="n">
        <v>25352759</v>
      </c>
      <c r="J20" s="18" t="n">
        <v>28031577</v>
      </c>
      <c r="K20" s="18" t="n">
        <v>6386953</v>
      </c>
      <c r="L20" s="18" t="n">
        <v>4073075</v>
      </c>
      <c r="M20" s="18" t="n">
        <v>2643</v>
      </c>
      <c r="N20" s="0" t="n">
        <f aca="false">P20/P3*100</f>
        <v>1.32942000869493</v>
      </c>
      <c r="O20" s="17" t="s">
        <v>37</v>
      </c>
      <c r="P20" s="18" t="n">
        <v>151414925</v>
      </c>
      <c r="Q20" s="18" t="n">
        <v>7818940</v>
      </c>
      <c r="R20" s="18" t="n">
        <v>1803297</v>
      </c>
      <c r="S20" s="18" t="n">
        <v>545873</v>
      </c>
      <c r="T20" s="18" t="n">
        <v>1438664</v>
      </c>
      <c r="U20" s="18" t="n">
        <v>35266</v>
      </c>
      <c r="V20" s="18" t="n">
        <v>42863939</v>
      </c>
      <c r="W20" s="18" t="n">
        <v>14975012</v>
      </c>
      <c r="X20" s="18" t="n">
        <v>74200772</v>
      </c>
      <c r="Y20" s="18" t="n">
        <v>7733161</v>
      </c>
      <c r="Z20" s="109" t="s">
        <v>173</v>
      </c>
    </row>
    <row r="21" customFormat="false" ht="13.8" hidden="false" customHeight="false" outlineLevel="0" collapsed="false">
      <c r="A21" s="0" t="n">
        <f aca="false">C21/C3*100</f>
        <v>1.3718001905422</v>
      </c>
      <c r="B21" s="17" t="s">
        <v>12</v>
      </c>
      <c r="C21" s="18" t="n">
        <v>112326027</v>
      </c>
      <c r="D21" s="18" t="n">
        <v>28921356</v>
      </c>
      <c r="E21" s="18" t="n">
        <v>7315517</v>
      </c>
      <c r="F21" s="18" t="n">
        <v>6446518</v>
      </c>
      <c r="G21" s="18" t="n">
        <v>571280</v>
      </c>
      <c r="H21" s="18" t="n">
        <v>18255</v>
      </c>
      <c r="I21" s="18" t="n">
        <v>26567938</v>
      </c>
      <c r="J21" s="18" t="n">
        <v>32963199</v>
      </c>
      <c r="K21" s="18" t="n">
        <v>7461515</v>
      </c>
      <c r="L21" s="18" t="n">
        <v>2051031</v>
      </c>
      <c r="M21" s="18" t="n">
        <v>9418</v>
      </c>
      <c r="N21" s="0" t="n">
        <f aca="false">P21/P3*100</f>
        <v>1.32644011861295</v>
      </c>
      <c r="O21" s="17" t="s">
        <v>30</v>
      </c>
      <c r="P21" s="18" t="n">
        <v>151075529</v>
      </c>
      <c r="Q21" s="18" t="n">
        <v>7263587</v>
      </c>
      <c r="R21" s="18" t="n">
        <v>800291</v>
      </c>
      <c r="S21" s="18" t="n">
        <v>439396</v>
      </c>
      <c r="T21" s="18" t="n">
        <v>176108</v>
      </c>
      <c r="U21" s="18" t="n">
        <v>605</v>
      </c>
      <c r="V21" s="18" t="n">
        <v>16690712</v>
      </c>
      <c r="W21" s="18" t="n">
        <v>26201420</v>
      </c>
      <c r="X21" s="18" t="n">
        <v>69151140</v>
      </c>
      <c r="Y21" s="18" t="n">
        <v>29975360</v>
      </c>
      <c r="Z21" s="18" t="n">
        <v>376911</v>
      </c>
    </row>
    <row r="22" customFormat="false" ht="13.8" hidden="false" customHeight="false" outlineLevel="0" collapsed="false">
      <c r="A22" s="0" t="n">
        <f aca="false">C22/C3*100</f>
        <v>1.32443198751265</v>
      </c>
      <c r="B22" s="17" t="s">
        <v>24</v>
      </c>
      <c r="C22" s="18" t="n">
        <v>108447414</v>
      </c>
      <c r="D22" s="18" t="n">
        <v>9429692</v>
      </c>
      <c r="E22" s="18" t="n">
        <v>2831020</v>
      </c>
      <c r="F22" s="18" t="n">
        <v>3210496</v>
      </c>
      <c r="G22" s="18" t="n">
        <v>3618487</v>
      </c>
      <c r="H22" s="109" t="s">
        <v>173</v>
      </c>
      <c r="I22" s="18" t="n">
        <v>22617454</v>
      </c>
      <c r="J22" s="18" t="n">
        <v>23144418</v>
      </c>
      <c r="K22" s="18" t="n">
        <v>32929048</v>
      </c>
      <c r="L22" s="18" t="n">
        <v>10226097</v>
      </c>
      <c r="M22" s="18" t="n">
        <v>440701</v>
      </c>
      <c r="N22" s="0" t="n">
        <f aca="false">P22/P3*100</f>
        <v>1.32585575826605</v>
      </c>
      <c r="O22" s="17" t="s">
        <v>39</v>
      </c>
      <c r="P22" s="18" t="n">
        <v>151008973</v>
      </c>
      <c r="Q22" s="18" t="n">
        <v>3409434</v>
      </c>
      <c r="R22" s="18" t="n">
        <v>722441</v>
      </c>
      <c r="S22" s="18" t="n">
        <v>1395619</v>
      </c>
      <c r="T22" s="18" t="n">
        <v>923646</v>
      </c>
      <c r="U22" s="18" t="n">
        <v>978979</v>
      </c>
      <c r="V22" s="18" t="n">
        <v>4431641</v>
      </c>
      <c r="W22" s="18" t="n">
        <v>135126378</v>
      </c>
      <c r="X22" s="18" t="n">
        <v>2296968</v>
      </c>
      <c r="Y22" s="18" t="n">
        <v>1723868</v>
      </c>
      <c r="Z22" s="109" t="s">
        <v>173</v>
      </c>
    </row>
    <row r="23" customFormat="false" ht="13.8" hidden="false" customHeight="false" outlineLevel="0" collapsed="false">
      <c r="A23" s="0" t="n">
        <f aca="false">C23/C3*100</f>
        <v>1.09092557960622</v>
      </c>
      <c r="B23" s="17" t="s">
        <v>13</v>
      </c>
      <c r="C23" s="18" t="n">
        <v>89327394</v>
      </c>
      <c r="D23" s="18" t="n">
        <v>12404661</v>
      </c>
      <c r="E23" s="18" t="n">
        <v>6433228</v>
      </c>
      <c r="F23" s="18" t="n">
        <v>15681380</v>
      </c>
      <c r="G23" s="18" t="n">
        <v>200046</v>
      </c>
      <c r="H23" s="109" t="s">
        <v>173</v>
      </c>
      <c r="I23" s="18" t="n">
        <v>1210463</v>
      </c>
      <c r="J23" s="18" t="n">
        <v>14690360</v>
      </c>
      <c r="K23" s="18" t="n">
        <v>23098934</v>
      </c>
      <c r="L23" s="18" t="n">
        <v>15593737</v>
      </c>
      <c r="M23" s="18" t="n">
        <v>14585</v>
      </c>
      <c r="N23" s="0" t="n">
        <f aca="false">P23/P3*100</f>
        <v>1.31368624068837</v>
      </c>
      <c r="O23" s="17" t="s">
        <v>21</v>
      </c>
      <c r="P23" s="18" t="n">
        <v>149622920</v>
      </c>
      <c r="Q23" s="18" t="n">
        <v>25643285</v>
      </c>
      <c r="R23" s="18" t="n">
        <v>2872463</v>
      </c>
      <c r="S23" s="18" t="n">
        <v>2546110</v>
      </c>
      <c r="T23" s="18" t="n">
        <v>76552</v>
      </c>
      <c r="U23" s="18" t="n">
        <v>82329</v>
      </c>
      <c r="V23" s="18" t="n">
        <v>15149734</v>
      </c>
      <c r="W23" s="18" t="n">
        <v>37474379</v>
      </c>
      <c r="X23" s="18" t="n">
        <v>43784075</v>
      </c>
      <c r="Y23" s="18" t="n">
        <v>21890378</v>
      </c>
      <c r="Z23" s="18" t="n">
        <v>103614</v>
      </c>
    </row>
    <row r="24" customFormat="false" ht="13.8" hidden="false" customHeight="false" outlineLevel="0" collapsed="false">
      <c r="A24" s="0" t="n">
        <f aca="false">C24/C3*100</f>
        <v>1.05876397697795</v>
      </c>
      <c r="B24" s="17" t="s">
        <v>21</v>
      </c>
      <c r="C24" s="18" t="n">
        <v>86693931</v>
      </c>
      <c r="D24" s="18" t="n">
        <v>7402972</v>
      </c>
      <c r="E24" s="18" t="n">
        <v>1049004</v>
      </c>
      <c r="F24" s="18" t="n">
        <v>270182</v>
      </c>
      <c r="G24" s="18" t="n">
        <v>536</v>
      </c>
      <c r="H24" s="18" t="n">
        <v>1327289</v>
      </c>
      <c r="I24" s="18" t="n">
        <v>3682804</v>
      </c>
      <c r="J24" s="18" t="n">
        <v>9750304</v>
      </c>
      <c r="K24" s="18" t="n">
        <v>38137845</v>
      </c>
      <c r="L24" s="18" t="n">
        <v>23150142</v>
      </c>
      <c r="M24" s="18" t="n">
        <v>1922854</v>
      </c>
      <c r="N24" s="0" t="n">
        <f aca="false">P24/P3*100</f>
        <v>1.04539345144455</v>
      </c>
      <c r="O24" s="17" t="s">
        <v>22</v>
      </c>
      <c r="P24" s="18" t="n">
        <v>119065585</v>
      </c>
      <c r="Q24" s="18" t="n">
        <v>23493382</v>
      </c>
      <c r="R24" s="18" t="n">
        <v>1307730</v>
      </c>
      <c r="S24" s="18" t="n">
        <v>488599</v>
      </c>
      <c r="T24" s="18" t="n">
        <v>720040</v>
      </c>
      <c r="U24" s="18" t="n">
        <v>500450</v>
      </c>
      <c r="V24" s="18" t="n">
        <v>22742460</v>
      </c>
      <c r="W24" s="18" t="n">
        <v>27515854</v>
      </c>
      <c r="X24" s="18" t="n">
        <v>32507492</v>
      </c>
      <c r="Y24" s="18" t="n">
        <v>9542860</v>
      </c>
      <c r="Z24" s="18" t="n">
        <v>246718</v>
      </c>
    </row>
    <row r="25" customFormat="false" ht="13.8" hidden="false" customHeight="false" outlineLevel="0" collapsed="false">
      <c r="A25" s="0" t="n">
        <f aca="false">C25/C3*100</f>
        <v>1.02547361874426</v>
      </c>
      <c r="B25" s="17" t="s">
        <v>37</v>
      </c>
      <c r="C25" s="18" t="n">
        <v>83968043</v>
      </c>
      <c r="D25" s="18" t="n">
        <v>3968153</v>
      </c>
      <c r="E25" s="18" t="n">
        <v>699009</v>
      </c>
      <c r="F25" s="18" t="n">
        <v>152826</v>
      </c>
      <c r="G25" s="18" t="n">
        <v>52132</v>
      </c>
      <c r="H25" s="18" t="n">
        <v>50197</v>
      </c>
      <c r="I25" s="18" t="n">
        <v>350498</v>
      </c>
      <c r="J25" s="18" t="n">
        <v>9558566</v>
      </c>
      <c r="K25" s="18" t="n">
        <v>57484678</v>
      </c>
      <c r="L25" s="18" t="n">
        <v>11650344</v>
      </c>
      <c r="M25" s="18" t="n">
        <v>1640</v>
      </c>
      <c r="N25" s="0" t="n">
        <f aca="false">P25/P3*100</f>
        <v>1.01964672210054</v>
      </c>
      <c r="O25" s="17" t="s">
        <v>38</v>
      </c>
      <c r="P25" s="18" t="n">
        <v>116133149</v>
      </c>
      <c r="Q25" s="18" t="n">
        <v>11096001</v>
      </c>
      <c r="R25" s="18" t="n">
        <v>326887</v>
      </c>
      <c r="S25" s="18" t="n">
        <v>189399</v>
      </c>
      <c r="T25" s="18" t="n">
        <v>2012040</v>
      </c>
      <c r="U25" s="18" t="n">
        <v>88628</v>
      </c>
      <c r="V25" s="18" t="n">
        <v>26750853</v>
      </c>
      <c r="W25" s="18" t="n">
        <v>53046028</v>
      </c>
      <c r="X25" s="18" t="n">
        <v>19599731</v>
      </c>
      <c r="Y25" s="18" t="n">
        <v>2977756</v>
      </c>
      <c r="Z25" s="18" t="n">
        <v>45825</v>
      </c>
    </row>
    <row r="26" customFormat="false" ht="13.8" hidden="false" customHeight="false" outlineLevel="0" collapsed="false">
      <c r="A26" s="0" t="n">
        <f aca="false">C26/C3*100</f>
        <v>1.0036269310674</v>
      </c>
      <c r="B26" s="17" t="s">
        <v>25</v>
      </c>
      <c r="C26" s="18" t="n">
        <v>82179188</v>
      </c>
      <c r="D26" s="18" t="n">
        <v>8840442</v>
      </c>
      <c r="E26" s="18" t="n">
        <v>17007575</v>
      </c>
      <c r="F26" s="18" t="n">
        <v>1771192</v>
      </c>
      <c r="G26" s="18" t="n">
        <v>637166</v>
      </c>
      <c r="H26" s="18" t="n">
        <v>10543</v>
      </c>
      <c r="I26" s="18" t="n">
        <v>114917</v>
      </c>
      <c r="J26" s="18" t="n">
        <v>36477306</v>
      </c>
      <c r="K26" s="18" t="n">
        <v>14247799</v>
      </c>
      <c r="L26" s="18" t="n">
        <v>1307034</v>
      </c>
      <c r="M26" s="18" t="n">
        <v>1765214</v>
      </c>
      <c r="N26" s="0" t="n">
        <f aca="false">P26/P3*100</f>
        <v>0.983287437806958</v>
      </c>
      <c r="O26" s="17" t="s">
        <v>35</v>
      </c>
      <c r="P26" s="18" t="n">
        <v>111991991</v>
      </c>
      <c r="Q26" s="18" t="n">
        <v>2031323</v>
      </c>
      <c r="R26" s="109" t="s">
        <v>173</v>
      </c>
      <c r="S26" s="18" t="n">
        <v>67668</v>
      </c>
      <c r="T26" s="18" t="n">
        <v>39506056</v>
      </c>
      <c r="U26" s="18" t="n">
        <v>76531</v>
      </c>
      <c r="V26" s="18" t="n">
        <v>21929505</v>
      </c>
      <c r="W26" s="18" t="n">
        <v>9076062</v>
      </c>
      <c r="X26" s="18" t="n">
        <v>26279374</v>
      </c>
      <c r="Y26" s="18" t="n">
        <v>12747396</v>
      </c>
      <c r="Z26" s="18" t="n">
        <v>278078</v>
      </c>
    </row>
    <row r="27" customFormat="false" ht="13.8" hidden="false" customHeight="false" outlineLevel="0" collapsed="false">
      <c r="N27" s="0" t="n">
        <f aca="false">P27/P3*100</f>
        <v>0.954097656877588</v>
      </c>
      <c r="O27" s="17" t="s">
        <v>23</v>
      </c>
      <c r="P27" s="18" t="n">
        <v>108667407</v>
      </c>
      <c r="Q27" s="18" t="n">
        <v>11017056</v>
      </c>
      <c r="R27" s="18" t="n">
        <v>1105975</v>
      </c>
      <c r="S27" s="18" t="n">
        <v>9893165</v>
      </c>
      <c r="T27" s="18" t="n">
        <v>4327973</v>
      </c>
      <c r="U27" s="18" t="n">
        <v>74574</v>
      </c>
      <c r="V27" s="18" t="n">
        <v>2167986</v>
      </c>
      <c r="W27" s="18" t="n">
        <v>76285452</v>
      </c>
      <c r="X27" s="18" t="n">
        <v>1798256</v>
      </c>
      <c r="Y27" s="18" t="n">
        <v>1996971</v>
      </c>
      <c r="Z27" s="109" t="s">
        <v>173</v>
      </c>
    </row>
    <row r="28" customFormat="false" ht="13.8" hidden="false" customHeight="false" outlineLevel="0" collapsed="false">
      <c r="A28" s="0" t="n">
        <f aca="false">SUM(A4:A26)</f>
        <v>93.7847907574618</v>
      </c>
      <c r="C28" s="0" t="n">
        <f aca="false">SUM(C4:C26)/C3*100</f>
        <v>93.7847907574618</v>
      </c>
      <c r="D28" s="0" t="n">
        <f aca="false">SUM(D4:D26)/D3*100</f>
        <v>81.5698104956881</v>
      </c>
      <c r="E28" s="0" t="n">
        <f aca="false">SUM(E4:E26)/E3*100</f>
        <v>76.1772491417973</v>
      </c>
      <c r="F28" s="0" t="n">
        <f aca="false">SUM(F4:F26)/F3*100</f>
        <v>97.9949071998522</v>
      </c>
      <c r="G28" s="0" t="n">
        <f aca="false">SUM(G4:G26)/G3*100</f>
        <v>96.6040288016631</v>
      </c>
      <c r="H28" s="0" t="n">
        <f aca="false">SUM(H4:H26)/H3*100</f>
        <v>99.6335053944444</v>
      </c>
      <c r="I28" s="0" t="n">
        <f aca="false">SUM(I4:I26)/I3*100</f>
        <v>98.0378733786641</v>
      </c>
      <c r="J28" s="0" t="n">
        <f aca="false">SUM(J4:J26)/J3*100</f>
        <v>91.4201572653204</v>
      </c>
      <c r="K28" s="0" t="n">
        <f aca="false">SUM(K4:K26)/K3*100</f>
        <v>95.6459383777631</v>
      </c>
      <c r="L28" s="0" t="n">
        <f aca="false">SUM(L4:L26)/L3*100</f>
        <v>89.6816287914817</v>
      </c>
      <c r="M28" s="0" t="n">
        <f aca="false">SUM(M4:M26)/M3*100</f>
        <v>68.8137439308235</v>
      </c>
      <c r="N28" s="0" t="n">
        <f aca="false">P28/P3*100</f>
        <v>0.951241819132609</v>
      </c>
      <c r="O28" s="17" t="s">
        <v>10</v>
      </c>
      <c r="P28" s="18" t="n">
        <v>108342140</v>
      </c>
      <c r="Q28" s="18" t="n">
        <v>37163529</v>
      </c>
      <c r="R28" s="18" t="n">
        <v>5634070</v>
      </c>
      <c r="S28" s="18" t="n">
        <v>3148607</v>
      </c>
      <c r="T28" s="18" t="n">
        <v>698259</v>
      </c>
      <c r="U28" s="18" t="n">
        <v>39702</v>
      </c>
      <c r="V28" s="18" t="n">
        <v>23817856</v>
      </c>
      <c r="W28" s="18" t="n">
        <v>21136033</v>
      </c>
      <c r="X28" s="18" t="n">
        <v>12127659</v>
      </c>
      <c r="Y28" s="18" t="n">
        <v>4568069</v>
      </c>
      <c r="Z28" s="18" t="n">
        <v>8357</v>
      </c>
    </row>
    <row r="29" customFormat="false" ht="13.8" hidden="false" customHeight="false" outlineLevel="0" collapsed="false">
      <c r="N29" s="0" t="n">
        <f aca="false">P29/P3*100</f>
        <v>0.818528225052051</v>
      </c>
      <c r="O29" s="17" t="s">
        <v>7</v>
      </c>
      <c r="P29" s="18" t="n">
        <v>93226662</v>
      </c>
      <c r="Q29" s="18" t="n">
        <v>6465738</v>
      </c>
      <c r="R29" s="18" t="n">
        <v>7478683</v>
      </c>
      <c r="S29" s="18" t="n">
        <v>8071415</v>
      </c>
      <c r="T29" s="18" t="n">
        <v>25403393</v>
      </c>
      <c r="U29" s="18" t="n">
        <v>570436</v>
      </c>
      <c r="V29" s="18" t="n">
        <v>7783255</v>
      </c>
      <c r="W29" s="18" t="n">
        <v>29647719</v>
      </c>
      <c r="X29" s="18" t="n">
        <v>1542578</v>
      </c>
      <c r="Y29" s="18" t="n">
        <v>6263446</v>
      </c>
      <c r="Z29" s="109" t="s">
        <v>173</v>
      </c>
    </row>
    <row r="31" customFormat="false" ht="13.8" hidden="false" customHeight="false" outlineLevel="0" collapsed="false">
      <c r="N31" s="0" t="n">
        <f aca="false">SUM(N4:N29)</f>
        <v>89.7235106982089</v>
      </c>
      <c r="P31" s="0" t="n">
        <f aca="false">SUM(P4:P26)/P3*100</f>
        <v>86.9996429971466</v>
      </c>
      <c r="Q31" s="0" t="n">
        <f aca="false">SUM(Q4:Q26)/Q3*100</f>
        <v>71.7455657685601</v>
      </c>
      <c r="R31" s="0" t="n">
        <f aca="false">SUM(R4:R26)/R3*100</f>
        <v>80.207689999654</v>
      </c>
      <c r="S31" s="0" t="n">
        <f aca="false">SUM(S4:S26)/S3*100</f>
        <v>46.1688129301904</v>
      </c>
      <c r="T31" s="0" t="n">
        <f aca="false">SUM(T4:T26)/T3*100</f>
        <v>94.7849021388304</v>
      </c>
      <c r="U31" s="0" t="n">
        <f aca="false">SUM(U4:U26)/U3*100</f>
        <v>80.0990925115717</v>
      </c>
      <c r="V31" s="0" t="n">
        <f aca="false">SUM(V4:V26)/V3*100</f>
        <v>88.3348297102738</v>
      </c>
      <c r="W31" s="0" t="n">
        <f aca="false">SUM(W4:W26)/W3*100</f>
        <v>91.9132242377873</v>
      </c>
      <c r="X31" s="0" t="n">
        <f aca="false">SUM(X4:X26)/X3*100</f>
        <v>86.1334581190966</v>
      </c>
      <c r="Y31" s="0" t="n">
        <f aca="false">SUM(Y4:Y26)/Y3*100</f>
        <v>83.7667944031177</v>
      </c>
      <c r="Z31" s="0" t="n">
        <f aca="false">SUM(Z4:Z26)/Z3*100</f>
        <v>91.224998354016</v>
      </c>
    </row>
    <row r="35" customFormat="false" ht="13.8" hidden="false" customHeight="false" outlineLevel="0" collapsed="false">
      <c r="B35" s="17" t="s">
        <v>38</v>
      </c>
      <c r="C35" s="18" t="n">
        <v>72389475</v>
      </c>
      <c r="D35" s="18" t="n">
        <v>1731689</v>
      </c>
      <c r="E35" s="18" t="n">
        <v>12295733</v>
      </c>
      <c r="F35" s="18" t="n">
        <v>240072</v>
      </c>
      <c r="G35" s="109" t="s">
        <v>173</v>
      </c>
      <c r="H35" s="109" t="s">
        <v>173</v>
      </c>
      <c r="I35" s="18" t="n">
        <v>98255</v>
      </c>
      <c r="J35" s="18" t="n">
        <v>12290704</v>
      </c>
      <c r="K35" s="18" t="n">
        <v>27072574</v>
      </c>
      <c r="L35" s="18" t="n">
        <v>18523910</v>
      </c>
      <c r="M35" s="18" t="n">
        <v>136538</v>
      </c>
      <c r="N35" s="0" t="n">
        <f aca="false">P35/P3*100</f>
        <v>0.788471122581301</v>
      </c>
      <c r="O35" s="17" t="s">
        <v>75</v>
      </c>
      <c r="P35" s="18" t="n">
        <v>89803294</v>
      </c>
      <c r="Q35" s="18" t="n">
        <v>343835</v>
      </c>
      <c r="R35" s="109" t="s">
        <v>173</v>
      </c>
      <c r="S35" s="18" t="n">
        <v>89458747</v>
      </c>
      <c r="T35" s="109" t="s">
        <v>173</v>
      </c>
      <c r="U35" s="109" t="s">
        <v>173</v>
      </c>
      <c r="V35" s="109" t="s">
        <v>173</v>
      </c>
      <c r="W35" s="109" t="s">
        <v>173</v>
      </c>
      <c r="X35" s="109" t="s">
        <v>173</v>
      </c>
      <c r="Y35" s="18" t="n">
        <v>712</v>
      </c>
      <c r="Z35" s="109" t="s">
        <v>173</v>
      </c>
    </row>
    <row r="36" customFormat="false" ht="13.8" hidden="false" customHeight="false" outlineLevel="0" collapsed="false">
      <c r="B36" s="17" t="s">
        <v>124</v>
      </c>
      <c r="C36" s="18" t="n">
        <v>63693517</v>
      </c>
      <c r="D36" s="18" t="n">
        <v>489444</v>
      </c>
      <c r="E36" s="18" t="n">
        <v>4309</v>
      </c>
      <c r="F36" s="18" t="n">
        <v>29</v>
      </c>
      <c r="G36" s="109" t="s">
        <v>173</v>
      </c>
      <c r="H36" s="109" t="s">
        <v>173</v>
      </c>
      <c r="I36" s="18" t="n">
        <v>1489</v>
      </c>
      <c r="J36" s="18" t="n">
        <v>62531903</v>
      </c>
      <c r="K36" s="18" t="n">
        <v>625809</v>
      </c>
      <c r="L36" s="18" t="n">
        <v>40535</v>
      </c>
      <c r="M36" s="109" t="s">
        <v>173</v>
      </c>
      <c r="N36" s="0" t="n">
        <f aca="false">P36/P3*100</f>
        <v>0.718890992954409</v>
      </c>
      <c r="O36" s="17" t="s">
        <v>12</v>
      </c>
      <c r="P36" s="18" t="n">
        <v>81878432</v>
      </c>
      <c r="Q36" s="18" t="n">
        <v>34809311</v>
      </c>
      <c r="R36" s="18" t="n">
        <v>1169078</v>
      </c>
      <c r="S36" s="18" t="n">
        <v>10488282</v>
      </c>
      <c r="T36" s="18" t="n">
        <v>603369</v>
      </c>
      <c r="U36" s="18" t="n">
        <v>1140728</v>
      </c>
      <c r="V36" s="18" t="n">
        <v>7091520</v>
      </c>
      <c r="W36" s="18" t="n">
        <v>13275469</v>
      </c>
      <c r="X36" s="18" t="n">
        <v>8137259</v>
      </c>
      <c r="Y36" s="18" t="n">
        <v>4591093</v>
      </c>
      <c r="Z36" s="18" t="n">
        <v>572324</v>
      </c>
    </row>
    <row r="37" customFormat="false" ht="13.8" hidden="false" customHeight="false" outlineLevel="0" collapsed="false">
      <c r="B37" s="17" t="s">
        <v>35</v>
      </c>
      <c r="C37" s="18" t="n">
        <v>61575318</v>
      </c>
      <c r="D37" s="18" t="n">
        <v>6004131</v>
      </c>
      <c r="E37" s="18" t="n">
        <v>1070570</v>
      </c>
      <c r="F37" s="18" t="n">
        <v>97416</v>
      </c>
      <c r="G37" s="18" t="n">
        <v>1721015</v>
      </c>
      <c r="H37" s="18" t="n">
        <v>25</v>
      </c>
      <c r="I37" s="18" t="n">
        <v>660957</v>
      </c>
      <c r="J37" s="18" t="n">
        <v>6407529</v>
      </c>
      <c r="K37" s="18" t="n">
        <v>4607916</v>
      </c>
      <c r="L37" s="18" t="n">
        <v>40969857</v>
      </c>
      <c r="M37" s="18" t="n">
        <v>35902</v>
      </c>
      <c r="O37" s="17" t="s">
        <v>78</v>
      </c>
      <c r="P37" s="18" t="n">
        <v>67723298</v>
      </c>
      <c r="Q37" s="18" t="n">
        <v>3270471</v>
      </c>
      <c r="R37" s="18" t="n">
        <v>11155</v>
      </c>
      <c r="S37" s="18" t="n">
        <v>3201684</v>
      </c>
      <c r="T37" s="18" t="n">
        <v>107322</v>
      </c>
      <c r="U37" s="18" t="n">
        <v>38087</v>
      </c>
      <c r="V37" s="18" t="n">
        <v>25165220</v>
      </c>
      <c r="W37" s="18" t="n">
        <v>16735224</v>
      </c>
      <c r="X37" s="18" t="n">
        <v>14509699</v>
      </c>
      <c r="Y37" s="18" t="n">
        <v>4684316</v>
      </c>
      <c r="Z37" s="18" t="n">
        <v>121</v>
      </c>
    </row>
    <row r="38" customFormat="false" ht="13.8" hidden="false" customHeight="false" outlineLevel="0" collapsed="false">
      <c r="B38" s="17" t="s">
        <v>11</v>
      </c>
      <c r="C38" s="18" t="n">
        <v>57139664</v>
      </c>
      <c r="D38" s="18" t="n">
        <v>23303407</v>
      </c>
      <c r="E38" s="18" t="n">
        <v>5355309</v>
      </c>
      <c r="F38" s="18" t="n">
        <v>147847</v>
      </c>
      <c r="G38" s="109" t="s">
        <v>173</v>
      </c>
      <c r="H38" s="109" t="s">
        <v>173</v>
      </c>
      <c r="I38" s="18" t="n">
        <v>19226444</v>
      </c>
      <c r="J38" s="18" t="n">
        <v>349988</v>
      </c>
      <c r="K38" s="18" t="n">
        <v>8622541</v>
      </c>
      <c r="L38" s="18" t="n">
        <v>118186</v>
      </c>
      <c r="M38" s="18" t="n">
        <v>15942</v>
      </c>
      <c r="O38" s="17" t="s">
        <v>42</v>
      </c>
      <c r="P38" s="18" t="n">
        <v>63056331</v>
      </c>
      <c r="Q38" s="18" t="n">
        <v>5321756</v>
      </c>
      <c r="R38" s="18" t="n">
        <v>40306</v>
      </c>
      <c r="S38" s="18" t="n">
        <v>585233</v>
      </c>
      <c r="T38" s="109" t="s">
        <v>173</v>
      </c>
      <c r="U38" s="18" t="n">
        <v>63712</v>
      </c>
      <c r="V38" s="18" t="n">
        <v>103499</v>
      </c>
      <c r="W38" s="18" t="n">
        <v>2540005</v>
      </c>
      <c r="X38" s="18" t="n">
        <v>41322038</v>
      </c>
      <c r="Y38" s="18" t="n">
        <v>13079782</v>
      </c>
      <c r="Z38" s="109" t="s">
        <v>173</v>
      </c>
    </row>
    <row r="39" customFormat="false" ht="13.8" hidden="false" customHeight="false" outlineLevel="0" collapsed="false">
      <c r="B39" s="17" t="s">
        <v>29</v>
      </c>
      <c r="C39" s="18" t="n">
        <v>40467677</v>
      </c>
      <c r="D39" s="18" t="n">
        <v>9045842</v>
      </c>
      <c r="E39" s="18" t="n">
        <v>571907</v>
      </c>
      <c r="F39" s="18" t="n">
        <v>31841</v>
      </c>
      <c r="G39" s="109" t="s">
        <v>173</v>
      </c>
      <c r="H39" s="18" t="n">
        <v>1086</v>
      </c>
      <c r="I39" s="18" t="n">
        <v>140720</v>
      </c>
      <c r="J39" s="18" t="n">
        <v>2984127</v>
      </c>
      <c r="K39" s="18" t="n">
        <v>17529140</v>
      </c>
      <c r="L39" s="18" t="n">
        <v>10152881</v>
      </c>
      <c r="M39" s="18" t="n">
        <v>10134</v>
      </c>
      <c r="O39" s="17" t="s">
        <v>62</v>
      </c>
      <c r="P39" s="18" t="n">
        <v>60653925</v>
      </c>
      <c r="Q39" s="18" t="n">
        <v>2211098</v>
      </c>
      <c r="R39" s="18" t="n">
        <v>394945</v>
      </c>
      <c r="S39" s="18" t="n">
        <v>98831</v>
      </c>
      <c r="T39" s="18" t="n">
        <v>4885515</v>
      </c>
      <c r="U39" s="18" t="n">
        <v>11914</v>
      </c>
      <c r="V39" s="18" t="n">
        <v>4717454</v>
      </c>
      <c r="W39" s="18" t="n">
        <v>11260734</v>
      </c>
      <c r="X39" s="18" t="n">
        <v>30762998</v>
      </c>
      <c r="Y39" s="18" t="n">
        <v>6302324</v>
      </c>
      <c r="Z39" s="18" t="n">
        <v>8111</v>
      </c>
    </row>
    <row r="40" customFormat="false" ht="13.8" hidden="false" customHeight="false" outlineLevel="0" collapsed="false">
      <c r="B40" s="17" t="s">
        <v>20</v>
      </c>
      <c r="C40" s="18" t="n">
        <v>37365716</v>
      </c>
      <c r="D40" s="18" t="n">
        <v>16641257</v>
      </c>
      <c r="E40" s="18" t="n">
        <v>1848722</v>
      </c>
      <c r="F40" s="18" t="n">
        <v>66556</v>
      </c>
      <c r="G40" s="18" t="n">
        <v>752668</v>
      </c>
      <c r="H40" s="18" t="n">
        <v>13764</v>
      </c>
      <c r="I40" s="18" t="n">
        <v>7177050</v>
      </c>
      <c r="J40" s="18" t="n">
        <v>5480180</v>
      </c>
      <c r="K40" s="18" t="n">
        <v>3328267</v>
      </c>
      <c r="L40" s="18" t="n">
        <v>2055672</v>
      </c>
      <c r="M40" s="18" t="n">
        <v>1581</v>
      </c>
      <c r="O40" s="17" t="s">
        <v>29</v>
      </c>
      <c r="P40" s="18" t="n">
        <v>53149032</v>
      </c>
      <c r="Q40" s="18" t="n">
        <v>2373311</v>
      </c>
      <c r="R40" s="18" t="n">
        <v>193495</v>
      </c>
      <c r="S40" s="18" t="n">
        <v>44527</v>
      </c>
      <c r="T40" s="18" t="n">
        <v>387426</v>
      </c>
      <c r="U40" s="18" t="n">
        <v>364561</v>
      </c>
      <c r="V40" s="18" t="n">
        <v>2083368</v>
      </c>
      <c r="W40" s="18" t="n">
        <v>3875839</v>
      </c>
      <c r="X40" s="18" t="n">
        <v>42183109</v>
      </c>
      <c r="Y40" s="18" t="n">
        <v>1642778</v>
      </c>
      <c r="Z40" s="18" t="n">
        <v>618</v>
      </c>
    </row>
    <row r="41" customFormat="false" ht="13.8" hidden="false" customHeight="false" outlineLevel="0" collapsed="false">
      <c r="B41" s="17" t="s">
        <v>39</v>
      </c>
      <c r="C41" s="18" t="n">
        <v>18301804</v>
      </c>
      <c r="D41" s="18" t="n">
        <v>3231594</v>
      </c>
      <c r="E41" s="18" t="n">
        <v>1542329</v>
      </c>
      <c r="F41" s="18" t="n">
        <v>144566</v>
      </c>
      <c r="G41" s="18" t="n">
        <v>3288</v>
      </c>
      <c r="H41" s="109" t="s">
        <v>173</v>
      </c>
      <c r="I41" s="18" t="n">
        <v>6816847</v>
      </c>
      <c r="J41" s="18" t="n">
        <v>931150</v>
      </c>
      <c r="K41" s="18" t="n">
        <v>4711971</v>
      </c>
      <c r="L41" s="18" t="n">
        <v>908913</v>
      </c>
      <c r="M41" s="18" t="n">
        <v>11147</v>
      </c>
      <c r="O41" s="17" t="s">
        <v>61</v>
      </c>
      <c r="P41" s="18" t="n">
        <v>44319883</v>
      </c>
      <c r="Q41" s="18" t="n">
        <v>842582</v>
      </c>
      <c r="R41" s="18" t="n">
        <v>117887</v>
      </c>
      <c r="S41" s="18" t="n">
        <v>37344</v>
      </c>
      <c r="T41" s="109" t="s">
        <v>173</v>
      </c>
      <c r="U41" s="109" t="s">
        <v>173</v>
      </c>
      <c r="V41" s="18" t="n">
        <v>1417043</v>
      </c>
      <c r="W41" s="18" t="n">
        <v>27283357</v>
      </c>
      <c r="X41" s="18" t="n">
        <v>10873007</v>
      </c>
      <c r="Y41" s="18" t="n">
        <v>3743580</v>
      </c>
      <c r="Z41" s="18" t="n">
        <v>5082</v>
      </c>
    </row>
    <row r="42" customFormat="false" ht="13.8" hidden="false" customHeight="false" outlineLevel="0" collapsed="false">
      <c r="B42" s="17" t="s">
        <v>111</v>
      </c>
      <c r="C42" s="18" t="n">
        <v>11772513</v>
      </c>
      <c r="D42" s="18" t="n">
        <v>901675</v>
      </c>
      <c r="E42" s="18" t="n">
        <v>611445</v>
      </c>
      <c r="F42" s="109" t="s">
        <v>173</v>
      </c>
      <c r="G42" s="109" t="s">
        <v>173</v>
      </c>
      <c r="H42" s="109" t="s">
        <v>173</v>
      </c>
      <c r="I42" s="18" t="n">
        <v>142202</v>
      </c>
      <c r="J42" s="18" t="n">
        <v>2393262</v>
      </c>
      <c r="K42" s="18" t="n">
        <v>1588089</v>
      </c>
      <c r="L42" s="18" t="n">
        <v>6133473</v>
      </c>
      <c r="M42" s="18" t="n">
        <v>2367</v>
      </c>
      <c r="O42" s="17" t="s">
        <v>66</v>
      </c>
      <c r="P42" s="18" t="n">
        <v>41985351</v>
      </c>
      <c r="Q42" s="18" t="n">
        <v>87974</v>
      </c>
      <c r="R42" s="18" t="n">
        <v>108684</v>
      </c>
      <c r="S42" s="18" t="n">
        <v>848821</v>
      </c>
      <c r="T42" s="18" t="n">
        <v>3338</v>
      </c>
      <c r="U42" s="18" t="n">
        <v>388</v>
      </c>
      <c r="V42" s="18" t="n">
        <v>9489050</v>
      </c>
      <c r="W42" s="18" t="n">
        <v>7361236</v>
      </c>
      <c r="X42" s="18" t="n">
        <v>22904057</v>
      </c>
      <c r="Y42" s="18" t="n">
        <v>1181803</v>
      </c>
      <c r="Z42" s="109" t="s">
        <v>173</v>
      </c>
    </row>
    <row r="43" customFormat="false" ht="13.8" hidden="false" customHeight="false" outlineLevel="0" collapsed="false">
      <c r="B43" s="17" t="s">
        <v>60</v>
      </c>
      <c r="C43" s="18" t="n">
        <v>10526572</v>
      </c>
      <c r="D43" s="18" t="n">
        <v>9749</v>
      </c>
      <c r="E43" s="18" t="n">
        <v>10446525</v>
      </c>
      <c r="F43" s="109" t="s">
        <v>173</v>
      </c>
      <c r="G43" s="109" t="s">
        <v>173</v>
      </c>
      <c r="H43" s="109" t="s">
        <v>173</v>
      </c>
      <c r="I43" s="18" t="n">
        <v>41</v>
      </c>
      <c r="J43" s="18" t="n">
        <v>1767</v>
      </c>
      <c r="K43" s="18" t="n">
        <v>65715</v>
      </c>
      <c r="L43" s="18" t="n">
        <v>2776</v>
      </c>
      <c r="M43" s="109" t="s">
        <v>173</v>
      </c>
      <c r="O43" s="17" t="s">
        <v>102</v>
      </c>
      <c r="P43" s="18" t="n">
        <v>39738282</v>
      </c>
      <c r="Q43" s="18" t="n">
        <v>28889</v>
      </c>
      <c r="R43" s="109" t="s">
        <v>173</v>
      </c>
      <c r="S43" s="18" t="n">
        <v>30497</v>
      </c>
      <c r="T43" s="18" t="n">
        <v>339</v>
      </c>
      <c r="U43" s="18" t="n">
        <v>4951398</v>
      </c>
      <c r="V43" s="18" t="n">
        <v>2297923</v>
      </c>
      <c r="W43" s="18" t="n">
        <v>1401080</v>
      </c>
      <c r="X43" s="18" t="n">
        <v>23248890</v>
      </c>
      <c r="Y43" s="18" t="n">
        <v>7779265</v>
      </c>
      <c r="Z43" s="109" t="s">
        <v>173</v>
      </c>
    </row>
    <row r="44" customFormat="false" ht="13.8" hidden="false" customHeight="false" outlineLevel="0" collapsed="false">
      <c r="B44" s="17" t="s">
        <v>108</v>
      </c>
      <c r="C44" s="18" t="n">
        <v>8773139</v>
      </c>
      <c r="D44" s="18" t="n">
        <v>234049</v>
      </c>
      <c r="E44" s="109" t="s">
        <v>173</v>
      </c>
      <c r="F44" s="18" t="n">
        <v>55215</v>
      </c>
      <c r="G44" s="109" t="s">
        <v>173</v>
      </c>
      <c r="H44" s="109" t="s">
        <v>173</v>
      </c>
      <c r="I44" s="18" t="n">
        <v>204130</v>
      </c>
      <c r="J44" s="18" t="n">
        <v>1943650</v>
      </c>
      <c r="K44" s="18" t="n">
        <v>4450764</v>
      </c>
      <c r="L44" s="18" t="n">
        <v>1885332</v>
      </c>
      <c r="M44" s="109" t="s">
        <v>173</v>
      </c>
      <c r="O44" s="17" t="s">
        <v>79</v>
      </c>
      <c r="P44" s="18" t="n">
        <v>38960394</v>
      </c>
      <c r="Q44" s="18" t="n">
        <v>5666308</v>
      </c>
      <c r="R44" s="109" t="s">
        <v>173</v>
      </c>
      <c r="S44" s="18" t="n">
        <v>2326879</v>
      </c>
      <c r="T44" s="18" t="n">
        <v>440</v>
      </c>
      <c r="U44" s="18" t="n">
        <v>55</v>
      </c>
      <c r="V44" s="18" t="n">
        <v>372647</v>
      </c>
      <c r="W44" s="18" t="n">
        <v>2528017</v>
      </c>
      <c r="X44" s="18" t="n">
        <v>25762564</v>
      </c>
      <c r="Y44" s="18" t="n">
        <v>2303485</v>
      </c>
      <c r="Z44" s="109" t="s">
        <v>173</v>
      </c>
    </row>
    <row r="45" customFormat="false" ht="13.8" hidden="false" customHeight="false" outlineLevel="0" collapsed="false">
      <c r="B45" s="17" t="s">
        <v>34</v>
      </c>
      <c r="C45" s="18" t="n">
        <v>8756381</v>
      </c>
      <c r="D45" s="18" t="n">
        <v>5340097</v>
      </c>
      <c r="E45" s="18" t="n">
        <v>841627</v>
      </c>
      <c r="F45" s="18" t="n">
        <v>132936</v>
      </c>
      <c r="G45" s="109" t="s">
        <v>173</v>
      </c>
      <c r="H45" s="18" t="n">
        <v>37049</v>
      </c>
      <c r="I45" s="18" t="n">
        <v>743234</v>
      </c>
      <c r="J45" s="18" t="n">
        <v>266679</v>
      </c>
      <c r="K45" s="18" t="n">
        <v>988878</v>
      </c>
      <c r="L45" s="18" t="n">
        <v>390566</v>
      </c>
      <c r="M45" s="18" t="n">
        <v>15314</v>
      </c>
      <c r="O45" s="17" t="s">
        <v>123</v>
      </c>
      <c r="P45" s="18" t="n">
        <v>38550401</v>
      </c>
      <c r="Q45" s="18" t="n">
        <v>260090</v>
      </c>
      <c r="R45" s="18" t="n">
        <v>3172</v>
      </c>
      <c r="S45" s="18" t="n">
        <v>55654</v>
      </c>
      <c r="T45" s="109" t="s">
        <v>173</v>
      </c>
      <c r="U45" s="18" t="n">
        <v>2184</v>
      </c>
      <c r="V45" s="18" t="n">
        <v>263801</v>
      </c>
      <c r="W45" s="18" t="n">
        <v>36674027</v>
      </c>
      <c r="X45" s="18" t="n">
        <v>1250427</v>
      </c>
      <c r="Y45" s="18" t="n">
        <v>41046</v>
      </c>
      <c r="Z45" s="109" t="s">
        <v>173</v>
      </c>
    </row>
    <row r="46" customFormat="false" ht="13.8" hidden="false" customHeight="false" outlineLevel="0" collapsed="false">
      <c r="B46" s="17" t="s">
        <v>78</v>
      </c>
      <c r="C46" s="18" t="n">
        <v>8450844</v>
      </c>
      <c r="D46" s="109" t="s">
        <v>173</v>
      </c>
      <c r="E46" s="109" t="s">
        <v>173</v>
      </c>
      <c r="F46" s="18" t="n">
        <v>88974</v>
      </c>
      <c r="G46" s="109" t="s">
        <v>173</v>
      </c>
      <c r="H46" s="109" t="s">
        <v>173</v>
      </c>
      <c r="I46" s="18" t="n">
        <v>73213</v>
      </c>
      <c r="J46" s="18" t="n">
        <v>3575965</v>
      </c>
      <c r="K46" s="18" t="n">
        <v>4703319</v>
      </c>
      <c r="L46" s="18" t="n">
        <v>9372</v>
      </c>
      <c r="M46" s="109" t="s">
        <v>173</v>
      </c>
      <c r="O46" s="17" t="s">
        <v>36</v>
      </c>
      <c r="P46" s="18" t="n">
        <v>35176159</v>
      </c>
      <c r="Q46" s="18" t="n">
        <v>12162114</v>
      </c>
      <c r="R46" s="109" t="s">
        <v>173</v>
      </c>
      <c r="S46" s="18" t="n">
        <v>6384</v>
      </c>
      <c r="T46" s="18" t="n">
        <v>11761</v>
      </c>
      <c r="U46" s="18" t="n">
        <v>1642</v>
      </c>
      <c r="V46" s="18" t="n">
        <v>332</v>
      </c>
      <c r="W46" s="18" t="n">
        <v>544178</v>
      </c>
      <c r="X46" s="18" t="n">
        <v>18789993</v>
      </c>
      <c r="Y46" s="18" t="n">
        <v>3659755</v>
      </c>
      <c r="Z46" s="109" t="s">
        <v>173</v>
      </c>
    </row>
    <row r="47" customFormat="false" ht="13.8" hidden="false" customHeight="false" outlineLevel="0" collapsed="false">
      <c r="B47" s="17" t="s">
        <v>61</v>
      </c>
      <c r="C47" s="18" t="n">
        <v>7332300</v>
      </c>
      <c r="D47" s="109" t="s">
        <v>173</v>
      </c>
      <c r="E47" s="18" t="n">
        <v>5527311</v>
      </c>
      <c r="F47" s="109" t="s">
        <v>173</v>
      </c>
      <c r="G47" s="109" t="s">
        <v>173</v>
      </c>
      <c r="H47" s="109" t="s">
        <v>173</v>
      </c>
      <c r="I47" s="18" t="n">
        <v>20830</v>
      </c>
      <c r="J47" s="18" t="n">
        <v>846238</v>
      </c>
      <c r="K47" s="18" t="n">
        <v>853689</v>
      </c>
      <c r="L47" s="18" t="n">
        <v>84231</v>
      </c>
      <c r="M47" s="109" t="s">
        <v>173</v>
      </c>
      <c r="O47" s="17" t="s">
        <v>16</v>
      </c>
      <c r="P47" s="18" t="n">
        <v>34742808</v>
      </c>
      <c r="Q47" s="18" t="n">
        <v>31070139</v>
      </c>
      <c r="R47" s="18" t="n">
        <v>78207</v>
      </c>
      <c r="S47" s="18" t="n">
        <v>637461</v>
      </c>
      <c r="T47" s="109" t="s">
        <v>173</v>
      </c>
      <c r="U47" s="18" t="n">
        <v>765</v>
      </c>
      <c r="V47" s="18" t="n">
        <v>380868</v>
      </c>
      <c r="W47" s="18" t="n">
        <v>1006462</v>
      </c>
      <c r="X47" s="18" t="n">
        <v>866870</v>
      </c>
      <c r="Y47" s="18" t="n">
        <v>694418</v>
      </c>
      <c r="Z47" s="18" t="n">
        <v>7619</v>
      </c>
    </row>
    <row r="48" customFormat="false" ht="13.8" hidden="false" customHeight="false" outlineLevel="0" collapsed="false">
      <c r="B48" s="17" t="s">
        <v>16</v>
      </c>
      <c r="C48" s="18" t="n">
        <v>7074792</v>
      </c>
      <c r="D48" s="18" t="n">
        <v>32373</v>
      </c>
      <c r="E48" s="18" t="n">
        <v>3945500</v>
      </c>
      <c r="F48" s="109" t="s">
        <v>173</v>
      </c>
      <c r="G48" s="109" t="s">
        <v>173</v>
      </c>
      <c r="H48" s="109" t="s">
        <v>173</v>
      </c>
      <c r="I48" s="18" t="n">
        <v>62204</v>
      </c>
      <c r="J48" s="109" t="s">
        <v>173</v>
      </c>
      <c r="K48" s="18" t="n">
        <v>3029344</v>
      </c>
      <c r="L48" s="18" t="n">
        <v>351</v>
      </c>
      <c r="M48" s="18" t="n">
        <v>5020</v>
      </c>
      <c r="O48" s="17" t="s">
        <v>109</v>
      </c>
      <c r="P48" s="18" t="n">
        <v>33469047</v>
      </c>
      <c r="Q48" s="18" t="n">
        <v>2134577</v>
      </c>
      <c r="R48" s="109" t="s">
        <v>173</v>
      </c>
      <c r="S48" s="18" t="n">
        <v>45352</v>
      </c>
      <c r="T48" s="18" t="n">
        <v>238812</v>
      </c>
      <c r="U48" s="109" t="s">
        <v>173</v>
      </c>
      <c r="V48" s="18" t="n">
        <v>30406428</v>
      </c>
      <c r="W48" s="18" t="n">
        <v>471438</v>
      </c>
      <c r="X48" s="18" t="n">
        <v>134504</v>
      </c>
      <c r="Y48" s="18" t="n">
        <v>37936</v>
      </c>
      <c r="Z48" s="109" t="s">
        <v>173</v>
      </c>
    </row>
    <row r="49" customFormat="false" ht="13.8" hidden="false" customHeight="false" outlineLevel="0" collapsed="false">
      <c r="B49" s="17" t="s">
        <v>159</v>
      </c>
      <c r="C49" s="18" t="n">
        <v>6957777</v>
      </c>
      <c r="D49" s="18" t="n">
        <v>1527106</v>
      </c>
      <c r="E49" s="18" t="n">
        <v>7744</v>
      </c>
      <c r="F49" s="18" t="n">
        <v>94</v>
      </c>
      <c r="G49" s="18" t="n">
        <v>18401</v>
      </c>
      <c r="H49" s="109" t="s">
        <v>173</v>
      </c>
      <c r="I49" s="18" t="n">
        <v>2895</v>
      </c>
      <c r="J49" s="18" t="n">
        <v>2297947</v>
      </c>
      <c r="K49" s="18" t="n">
        <v>1419056</v>
      </c>
      <c r="L49" s="18" t="n">
        <v>786701</v>
      </c>
      <c r="M49" s="18" t="n">
        <v>897834</v>
      </c>
      <c r="O49" s="17" t="s">
        <v>175</v>
      </c>
      <c r="P49" s="18" t="n">
        <v>32111190</v>
      </c>
      <c r="Q49" s="18" t="n">
        <v>35839</v>
      </c>
      <c r="R49" s="18" t="n">
        <v>86993</v>
      </c>
      <c r="S49" s="18" t="n">
        <v>432410</v>
      </c>
      <c r="T49" s="18" t="n">
        <v>418</v>
      </c>
      <c r="U49" s="18" t="n">
        <v>325</v>
      </c>
      <c r="V49" s="18" t="n">
        <v>7474113</v>
      </c>
      <c r="W49" s="18" t="n">
        <v>5027024</v>
      </c>
      <c r="X49" s="18" t="n">
        <v>15803082</v>
      </c>
      <c r="Y49" s="18" t="n">
        <v>3242891</v>
      </c>
      <c r="Z49" s="18" t="n">
        <v>8095</v>
      </c>
    </row>
    <row r="50" customFormat="false" ht="13.8" hidden="false" customHeight="false" outlineLevel="0" collapsed="false">
      <c r="B50" s="17" t="s">
        <v>174</v>
      </c>
      <c r="C50" s="18" t="n">
        <v>5967917</v>
      </c>
      <c r="D50" s="109" t="s">
        <v>173</v>
      </c>
      <c r="E50" s="109" t="s">
        <v>173</v>
      </c>
      <c r="F50" s="18" t="n">
        <v>4352</v>
      </c>
      <c r="G50" s="109" t="s">
        <v>173</v>
      </c>
      <c r="H50" s="109" t="s">
        <v>173</v>
      </c>
      <c r="I50" s="18" t="n">
        <v>3056</v>
      </c>
      <c r="J50" s="18" t="n">
        <v>802844</v>
      </c>
      <c r="K50" s="18" t="n">
        <v>5024955</v>
      </c>
      <c r="L50" s="18" t="n">
        <v>132710</v>
      </c>
      <c r="M50" s="109" t="s">
        <v>173</v>
      </c>
      <c r="O50" s="17" t="s">
        <v>63</v>
      </c>
      <c r="P50" s="18" t="n">
        <v>31682818</v>
      </c>
      <c r="Q50" s="18" t="n">
        <v>2802603</v>
      </c>
      <c r="R50" s="18" t="n">
        <v>1763223</v>
      </c>
      <c r="S50" s="18" t="n">
        <v>64321</v>
      </c>
      <c r="T50" s="109" t="s">
        <v>173</v>
      </c>
      <c r="U50" s="109" t="s">
        <v>173</v>
      </c>
      <c r="V50" s="18" t="n">
        <v>21357521</v>
      </c>
      <c r="W50" s="18" t="n">
        <v>69053</v>
      </c>
      <c r="X50" s="18" t="n">
        <v>3416390</v>
      </c>
      <c r="Y50" s="18" t="n">
        <v>2209707</v>
      </c>
      <c r="Z50" s="109" t="s">
        <v>173</v>
      </c>
    </row>
    <row r="51" customFormat="false" ht="13.8" hidden="false" customHeight="false" outlineLevel="0" collapsed="false">
      <c r="B51" s="17" t="s">
        <v>165</v>
      </c>
      <c r="C51" s="18" t="n">
        <v>5362419</v>
      </c>
      <c r="D51" s="18" t="n">
        <v>195585</v>
      </c>
      <c r="E51" s="18" t="n">
        <v>351084</v>
      </c>
      <c r="F51" s="18" t="n">
        <v>179217</v>
      </c>
      <c r="G51" s="18" t="n">
        <v>79157</v>
      </c>
      <c r="H51" s="109" t="s">
        <v>173</v>
      </c>
      <c r="I51" s="18" t="n">
        <v>4762</v>
      </c>
      <c r="J51" s="18" t="n">
        <v>65644</v>
      </c>
      <c r="K51" s="18" t="n">
        <v>4089169</v>
      </c>
      <c r="L51" s="18" t="n">
        <v>251938</v>
      </c>
      <c r="M51" s="18" t="n">
        <v>145863</v>
      </c>
      <c r="O51" s="17" t="s">
        <v>60</v>
      </c>
      <c r="P51" s="18" t="n">
        <v>31666700</v>
      </c>
      <c r="Q51" s="18" t="n">
        <v>1342096</v>
      </c>
      <c r="R51" s="109" t="s">
        <v>173</v>
      </c>
      <c r="S51" s="18" t="n">
        <v>855211</v>
      </c>
      <c r="T51" s="18" t="n">
        <v>4182919</v>
      </c>
      <c r="U51" s="18" t="n">
        <v>7398090</v>
      </c>
      <c r="V51" s="18" t="n">
        <v>301095</v>
      </c>
      <c r="W51" s="18" t="n">
        <v>4414492</v>
      </c>
      <c r="X51" s="18" t="n">
        <v>6350860</v>
      </c>
      <c r="Y51" s="18" t="n">
        <v>6821937</v>
      </c>
      <c r="Z51" s="109" t="s">
        <v>173</v>
      </c>
    </row>
    <row r="52" customFormat="false" ht="13.8" hidden="false" customHeight="false" outlineLevel="0" collapsed="false">
      <c r="B52" s="17" t="s">
        <v>64</v>
      </c>
      <c r="C52" s="18" t="n">
        <v>5227667</v>
      </c>
      <c r="D52" s="18" t="n">
        <v>3032031</v>
      </c>
      <c r="E52" s="18" t="n">
        <v>1672874</v>
      </c>
      <c r="F52" s="18" t="n">
        <v>142190</v>
      </c>
      <c r="G52" s="109" t="s">
        <v>173</v>
      </c>
      <c r="H52" s="18" t="n">
        <v>13463</v>
      </c>
      <c r="I52" s="18" t="n">
        <v>87202</v>
      </c>
      <c r="J52" s="18" t="n">
        <v>61026</v>
      </c>
      <c r="K52" s="18" t="n">
        <v>75019</v>
      </c>
      <c r="L52" s="18" t="n">
        <v>130027</v>
      </c>
      <c r="M52" s="18" t="n">
        <v>13836</v>
      </c>
      <c r="O52" s="17" t="s">
        <v>111</v>
      </c>
      <c r="P52" s="18" t="n">
        <v>31017697</v>
      </c>
      <c r="Q52" s="18" t="n">
        <v>4669600</v>
      </c>
      <c r="R52" s="18" t="n">
        <v>147838</v>
      </c>
      <c r="S52" s="18" t="n">
        <v>256875</v>
      </c>
      <c r="T52" s="18" t="n">
        <v>481937</v>
      </c>
      <c r="U52" s="18" t="n">
        <v>40561</v>
      </c>
      <c r="V52" s="18" t="n">
        <v>18608928</v>
      </c>
      <c r="W52" s="18" t="n">
        <v>1602294</v>
      </c>
      <c r="X52" s="18" t="n">
        <v>3040045</v>
      </c>
      <c r="Y52" s="18" t="n">
        <v>2169618</v>
      </c>
      <c r="Z52" s="109" t="s">
        <v>173</v>
      </c>
    </row>
    <row r="53" customFormat="false" ht="13.8" hidden="false" customHeight="false" outlineLevel="0" collapsed="false">
      <c r="B53" s="17" t="s">
        <v>179</v>
      </c>
      <c r="C53" s="18" t="n">
        <v>5210624</v>
      </c>
      <c r="D53" s="18" t="n">
        <v>64965</v>
      </c>
      <c r="E53" s="109" t="s">
        <v>173</v>
      </c>
      <c r="F53" s="18" t="n">
        <v>2477669</v>
      </c>
      <c r="G53" s="109" t="s">
        <v>173</v>
      </c>
      <c r="H53" s="109" t="s">
        <v>173</v>
      </c>
      <c r="I53" s="18" t="n">
        <v>2458</v>
      </c>
      <c r="J53" s="18" t="n">
        <v>977</v>
      </c>
      <c r="K53" s="18" t="n">
        <v>1229762</v>
      </c>
      <c r="L53" s="18" t="n">
        <v>1419822</v>
      </c>
      <c r="M53" s="18" t="n">
        <v>14971</v>
      </c>
      <c r="O53" s="17" t="s">
        <v>27</v>
      </c>
      <c r="P53" s="18" t="n">
        <v>25555986</v>
      </c>
      <c r="Q53" s="18" t="n">
        <v>21873144</v>
      </c>
      <c r="R53" s="18" t="n">
        <v>1296</v>
      </c>
      <c r="S53" s="18" t="n">
        <v>3579467</v>
      </c>
      <c r="T53" s="109" t="s">
        <v>173</v>
      </c>
      <c r="U53" s="18" t="n">
        <v>218</v>
      </c>
      <c r="V53" s="18" t="n">
        <v>28409</v>
      </c>
      <c r="W53" s="18" t="n">
        <v>15181</v>
      </c>
      <c r="X53" s="18" t="n">
        <v>54348</v>
      </c>
      <c r="Y53" s="18" t="n">
        <v>3922</v>
      </c>
      <c r="Z53" s="109" t="s">
        <v>173</v>
      </c>
    </row>
    <row r="54" customFormat="false" ht="13.8" hidden="false" customHeight="false" outlineLevel="0" collapsed="false">
      <c r="B54" s="17" t="s">
        <v>186</v>
      </c>
      <c r="C54" s="18" t="n">
        <v>5148406</v>
      </c>
      <c r="D54" s="18" t="n">
        <v>1831300</v>
      </c>
      <c r="E54" s="18" t="n">
        <v>106546</v>
      </c>
      <c r="F54" s="18" t="n">
        <v>1239279</v>
      </c>
      <c r="G54" s="109" t="s">
        <v>173</v>
      </c>
      <c r="H54" s="109" t="s">
        <v>173</v>
      </c>
      <c r="I54" s="18" t="n">
        <v>17446</v>
      </c>
      <c r="J54" s="18" t="n">
        <v>578</v>
      </c>
      <c r="K54" s="18" t="n">
        <v>1801046</v>
      </c>
      <c r="L54" s="18" t="n">
        <v>152211</v>
      </c>
      <c r="M54" s="109" t="s">
        <v>173</v>
      </c>
      <c r="O54" s="17" t="s">
        <v>174</v>
      </c>
      <c r="P54" s="18" t="n">
        <v>22996874</v>
      </c>
      <c r="Q54" s="18" t="n">
        <v>124877</v>
      </c>
      <c r="R54" s="18" t="n">
        <v>600463</v>
      </c>
      <c r="S54" s="18" t="n">
        <v>240393</v>
      </c>
      <c r="T54" s="109" t="s">
        <v>173</v>
      </c>
      <c r="U54" s="109" t="s">
        <v>173</v>
      </c>
      <c r="V54" s="18" t="n">
        <v>654102</v>
      </c>
      <c r="W54" s="18" t="n">
        <v>12102176</v>
      </c>
      <c r="X54" s="18" t="n">
        <v>7496172</v>
      </c>
      <c r="Y54" s="18" t="n">
        <v>1778690</v>
      </c>
      <c r="Z54" s="109" t="s">
        <v>173</v>
      </c>
    </row>
    <row r="55" customFormat="false" ht="13.8" hidden="false" customHeight="false" outlineLevel="0" collapsed="false">
      <c r="B55" s="17" t="s">
        <v>164</v>
      </c>
      <c r="C55" s="18" t="n">
        <v>4753325</v>
      </c>
      <c r="D55" s="18" t="n">
        <v>1759636</v>
      </c>
      <c r="E55" s="18" t="n">
        <v>668711</v>
      </c>
      <c r="F55" s="109" t="s">
        <v>173</v>
      </c>
      <c r="G55" s="109" t="s">
        <v>173</v>
      </c>
      <c r="H55" s="109" t="s">
        <v>173</v>
      </c>
      <c r="I55" s="18" t="n">
        <v>583897</v>
      </c>
      <c r="J55" s="18" t="n">
        <v>87915</v>
      </c>
      <c r="K55" s="18" t="n">
        <v>1165779</v>
      </c>
      <c r="L55" s="18" t="n">
        <v>487388</v>
      </c>
      <c r="M55" s="109" t="s">
        <v>173</v>
      </c>
      <c r="O55" s="17" t="s">
        <v>108</v>
      </c>
      <c r="P55" s="18" t="n">
        <v>22768215</v>
      </c>
      <c r="Q55" s="109" t="s">
        <v>173</v>
      </c>
      <c r="R55" s="109" t="s">
        <v>173</v>
      </c>
      <c r="S55" s="109" t="s">
        <v>173</v>
      </c>
      <c r="T55" s="18" t="n">
        <v>5295621</v>
      </c>
      <c r="U55" s="109" t="s">
        <v>173</v>
      </c>
      <c r="V55" s="18" t="n">
        <v>16435224</v>
      </c>
      <c r="W55" s="18" t="n">
        <v>744817</v>
      </c>
      <c r="X55" s="18" t="n">
        <v>4428</v>
      </c>
      <c r="Y55" s="18" t="n">
        <v>288125</v>
      </c>
      <c r="Z55" s="109" t="s">
        <v>173</v>
      </c>
    </row>
    <row r="56" customFormat="false" ht="13.8" hidden="false" customHeight="false" outlineLevel="0" collapsed="false">
      <c r="B56" s="17" t="s">
        <v>94</v>
      </c>
      <c r="C56" s="18" t="n">
        <v>4612872</v>
      </c>
      <c r="D56" s="109" t="s">
        <v>173</v>
      </c>
      <c r="E56" s="18" t="n">
        <v>681248</v>
      </c>
      <c r="F56" s="18" t="n">
        <v>29642</v>
      </c>
      <c r="G56" s="18" t="n">
        <v>2229344</v>
      </c>
      <c r="H56" s="109" t="s">
        <v>173</v>
      </c>
      <c r="I56" s="18" t="n">
        <v>9451</v>
      </c>
      <c r="J56" s="18" t="n">
        <v>1655935</v>
      </c>
      <c r="K56" s="18" t="n">
        <v>5741</v>
      </c>
      <c r="L56" s="18" t="n">
        <v>1512</v>
      </c>
      <c r="M56" s="109" t="s">
        <v>173</v>
      </c>
      <c r="O56" s="17" t="s">
        <v>159</v>
      </c>
      <c r="P56" s="18" t="n">
        <v>17906377</v>
      </c>
      <c r="Q56" s="18" t="n">
        <v>859477</v>
      </c>
      <c r="R56" s="109" t="s">
        <v>173</v>
      </c>
      <c r="S56" s="18" t="n">
        <v>47055</v>
      </c>
      <c r="T56" s="18" t="n">
        <v>509597</v>
      </c>
      <c r="U56" s="109" t="s">
        <v>173</v>
      </c>
      <c r="V56" s="18" t="n">
        <v>3044054</v>
      </c>
      <c r="W56" s="18" t="n">
        <v>540970</v>
      </c>
      <c r="X56" s="18" t="n">
        <v>11821661</v>
      </c>
      <c r="Y56" s="18" t="n">
        <v>1083564</v>
      </c>
      <c r="Z56" s="109" t="s">
        <v>173</v>
      </c>
    </row>
    <row r="57" customFormat="false" ht="13.8" hidden="false" customHeight="false" outlineLevel="0" collapsed="false">
      <c r="B57" s="17" t="s">
        <v>123</v>
      </c>
      <c r="C57" s="18" t="n">
        <v>4298455</v>
      </c>
      <c r="D57" s="18" t="n">
        <v>15468</v>
      </c>
      <c r="E57" s="109" t="s">
        <v>173</v>
      </c>
      <c r="F57" s="18" t="n">
        <v>1152</v>
      </c>
      <c r="G57" s="18" t="n">
        <v>18804</v>
      </c>
      <c r="H57" s="109" t="s">
        <v>173</v>
      </c>
      <c r="I57" s="18" t="n">
        <v>42361</v>
      </c>
      <c r="J57" s="18" t="n">
        <v>2498339</v>
      </c>
      <c r="K57" s="18" t="n">
        <v>1721771</v>
      </c>
      <c r="L57" s="18" t="n">
        <v>561</v>
      </c>
      <c r="M57" s="109" t="s">
        <v>173</v>
      </c>
      <c r="O57" s="17" t="s">
        <v>33</v>
      </c>
      <c r="P57" s="18" t="n">
        <v>17850026</v>
      </c>
      <c r="Q57" s="18" t="n">
        <v>15426279</v>
      </c>
      <c r="R57" s="109" t="s">
        <v>173</v>
      </c>
      <c r="S57" s="109" t="s">
        <v>173</v>
      </c>
      <c r="T57" s="18" t="n">
        <v>2423688</v>
      </c>
      <c r="U57" s="109" t="s">
        <v>173</v>
      </c>
      <c r="V57" s="109" t="s">
        <v>173</v>
      </c>
      <c r="W57" s="18" t="n">
        <v>59</v>
      </c>
      <c r="X57" s="109" t="s">
        <v>173</v>
      </c>
      <c r="Y57" s="109" t="s">
        <v>173</v>
      </c>
      <c r="Z57" s="109" t="s">
        <v>173</v>
      </c>
    </row>
    <row r="58" customFormat="false" ht="13.8" hidden="false" customHeight="false" outlineLevel="0" collapsed="false">
      <c r="B58" s="17" t="s">
        <v>181</v>
      </c>
      <c r="C58" s="18" t="n">
        <v>4057734</v>
      </c>
      <c r="D58" s="18" t="n">
        <v>2202735</v>
      </c>
      <c r="E58" s="18" t="n">
        <v>54990</v>
      </c>
      <c r="F58" s="18" t="n">
        <v>400475</v>
      </c>
      <c r="G58" s="18" t="n">
        <v>35861</v>
      </c>
      <c r="H58" s="109" t="s">
        <v>173</v>
      </c>
      <c r="I58" s="18" t="n">
        <v>636383</v>
      </c>
      <c r="J58" s="18" t="n">
        <v>45121</v>
      </c>
      <c r="K58" s="18" t="n">
        <v>66477</v>
      </c>
      <c r="L58" s="18" t="n">
        <v>615692</v>
      </c>
      <c r="M58" s="109" t="s">
        <v>173</v>
      </c>
      <c r="O58" s="17" t="s">
        <v>31</v>
      </c>
      <c r="P58" s="18" t="n">
        <v>16115030</v>
      </c>
      <c r="Q58" s="18" t="n">
        <v>15807269</v>
      </c>
      <c r="R58" s="109" t="s">
        <v>173</v>
      </c>
      <c r="S58" s="18" t="n">
        <v>305814</v>
      </c>
      <c r="T58" s="109" t="s">
        <v>173</v>
      </c>
      <c r="U58" s="109" t="s">
        <v>173</v>
      </c>
      <c r="V58" s="109" t="s">
        <v>173</v>
      </c>
      <c r="W58" s="109" t="s">
        <v>173</v>
      </c>
      <c r="X58" s="18" t="n">
        <v>147</v>
      </c>
      <c r="Y58" s="18" t="n">
        <v>1801</v>
      </c>
      <c r="Z58" s="109" t="s">
        <v>173</v>
      </c>
    </row>
    <row r="59" customFormat="false" ht="13.8" hidden="false" customHeight="false" outlineLevel="0" collapsed="false">
      <c r="B59" s="17" t="s">
        <v>182</v>
      </c>
      <c r="C59" s="18" t="n">
        <v>3844502</v>
      </c>
      <c r="D59" s="18" t="n">
        <v>1740836</v>
      </c>
      <c r="E59" s="18" t="n">
        <v>95522</v>
      </c>
      <c r="F59" s="18" t="n">
        <v>62773</v>
      </c>
      <c r="G59" s="109" t="s">
        <v>173</v>
      </c>
      <c r="H59" s="109" t="s">
        <v>173</v>
      </c>
      <c r="I59" s="18" t="n">
        <v>12455</v>
      </c>
      <c r="J59" s="18" t="n">
        <v>1758790</v>
      </c>
      <c r="K59" s="18" t="n">
        <v>151452</v>
      </c>
      <c r="L59" s="18" t="n">
        <v>20930</v>
      </c>
      <c r="M59" s="18" t="n">
        <v>1743</v>
      </c>
      <c r="O59" s="17" t="s">
        <v>180</v>
      </c>
      <c r="P59" s="18" t="n">
        <v>14069893</v>
      </c>
      <c r="Q59" s="18" t="n">
        <v>1052045</v>
      </c>
      <c r="R59" s="109" t="s">
        <v>173</v>
      </c>
      <c r="S59" s="18" t="n">
        <v>35</v>
      </c>
      <c r="T59" s="18" t="n">
        <v>274661</v>
      </c>
      <c r="U59" s="109" t="s">
        <v>173</v>
      </c>
      <c r="V59" s="18" t="n">
        <v>1329</v>
      </c>
      <c r="W59" s="18" t="n">
        <v>144672</v>
      </c>
      <c r="X59" s="18" t="n">
        <v>10534442</v>
      </c>
      <c r="Y59" s="18" t="n">
        <v>2062709</v>
      </c>
      <c r="Z59" s="109" t="s">
        <v>173</v>
      </c>
    </row>
    <row r="60" customFormat="false" ht="13.8" hidden="false" customHeight="false" outlineLevel="0" collapsed="false">
      <c r="B60" s="17" t="s">
        <v>59</v>
      </c>
      <c r="C60" s="18" t="n">
        <v>3534603</v>
      </c>
      <c r="D60" s="109" t="s">
        <v>173</v>
      </c>
      <c r="E60" s="18" t="n">
        <v>1738684</v>
      </c>
      <c r="F60" s="18" t="n">
        <v>1478821</v>
      </c>
      <c r="G60" s="109" t="s">
        <v>173</v>
      </c>
      <c r="H60" s="109" t="s">
        <v>173</v>
      </c>
      <c r="I60" s="109" t="s">
        <v>173</v>
      </c>
      <c r="J60" s="18" t="n">
        <v>1759</v>
      </c>
      <c r="K60" s="18" t="n">
        <v>303344</v>
      </c>
      <c r="L60" s="18" t="n">
        <v>273</v>
      </c>
      <c r="M60" s="18" t="n">
        <v>11722</v>
      </c>
      <c r="O60" s="17" t="s">
        <v>147</v>
      </c>
      <c r="P60" s="18" t="n">
        <v>13473610</v>
      </c>
      <c r="Q60" s="18" t="n">
        <v>4429</v>
      </c>
      <c r="R60" s="109" t="s">
        <v>173</v>
      </c>
      <c r="S60" s="109" t="s">
        <v>173</v>
      </c>
      <c r="T60" s="109" t="s">
        <v>173</v>
      </c>
      <c r="U60" s="109" t="s">
        <v>173</v>
      </c>
      <c r="V60" s="18" t="n">
        <v>26119</v>
      </c>
      <c r="W60" s="18" t="n">
        <v>122236</v>
      </c>
      <c r="X60" s="109" t="s">
        <v>173</v>
      </c>
      <c r="Y60" s="18" t="n">
        <v>13320826</v>
      </c>
      <c r="Z60" s="109" t="s">
        <v>173</v>
      </c>
    </row>
    <row r="61" customFormat="false" ht="13.8" hidden="false" customHeight="false" outlineLevel="0" collapsed="false">
      <c r="B61" s="17" t="s">
        <v>178</v>
      </c>
      <c r="C61" s="18" t="n">
        <v>3400766</v>
      </c>
      <c r="D61" s="18" t="n">
        <v>773193</v>
      </c>
      <c r="E61" s="18" t="n">
        <v>12833</v>
      </c>
      <c r="F61" s="109" t="s">
        <v>173</v>
      </c>
      <c r="G61" s="109" t="s">
        <v>173</v>
      </c>
      <c r="H61" s="109" t="s">
        <v>173</v>
      </c>
      <c r="I61" s="18" t="n">
        <v>2558280</v>
      </c>
      <c r="J61" s="18" t="n">
        <v>1310</v>
      </c>
      <c r="K61" s="18" t="n">
        <v>55150</v>
      </c>
      <c r="L61" s="109" t="s">
        <v>173</v>
      </c>
      <c r="M61" s="109" t="s">
        <v>173</v>
      </c>
      <c r="O61" s="17" t="s">
        <v>124</v>
      </c>
      <c r="P61" s="18" t="n">
        <v>11933531</v>
      </c>
      <c r="Q61" s="18" t="n">
        <v>106442</v>
      </c>
      <c r="R61" s="18" t="n">
        <v>130504</v>
      </c>
      <c r="S61" s="18" t="n">
        <v>63685</v>
      </c>
      <c r="T61" s="18" t="n">
        <v>27830</v>
      </c>
      <c r="U61" s="109" t="s">
        <v>173</v>
      </c>
      <c r="V61" s="18" t="n">
        <v>1248671</v>
      </c>
      <c r="W61" s="18" t="n">
        <v>6897874</v>
      </c>
      <c r="X61" s="18" t="n">
        <v>2928293</v>
      </c>
      <c r="Y61" s="18" t="n">
        <v>426057</v>
      </c>
      <c r="Z61" s="18" t="n">
        <v>104175</v>
      </c>
    </row>
    <row r="62" customFormat="false" ht="13.8" hidden="false" customHeight="false" outlineLevel="0" collapsed="false">
      <c r="B62" s="17" t="s">
        <v>66</v>
      </c>
      <c r="C62" s="18" t="n">
        <v>3211297</v>
      </c>
      <c r="D62" s="18" t="n">
        <v>27222</v>
      </c>
      <c r="E62" s="18" t="n">
        <v>2112422</v>
      </c>
      <c r="F62" s="18" t="n">
        <v>15547</v>
      </c>
      <c r="G62" s="109" t="s">
        <v>173</v>
      </c>
      <c r="H62" s="109" t="s">
        <v>173</v>
      </c>
      <c r="I62" s="109" t="s">
        <v>173</v>
      </c>
      <c r="J62" s="18" t="n">
        <v>3103</v>
      </c>
      <c r="K62" s="18" t="n">
        <v>1048470</v>
      </c>
      <c r="L62" s="18" t="n">
        <v>4534</v>
      </c>
      <c r="M62" s="109" t="s">
        <v>173</v>
      </c>
      <c r="O62" s="17" t="s">
        <v>177</v>
      </c>
      <c r="P62" s="18" t="n">
        <v>11309012</v>
      </c>
      <c r="Q62" s="18" t="n">
        <v>312439</v>
      </c>
      <c r="R62" s="109" t="s">
        <v>173</v>
      </c>
      <c r="S62" s="109" t="s">
        <v>173</v>
      </c>
      <c r="T62" s="109" t="s">
        <v>173</v>
      </c>
      <c r="U62" s="109" t="s">
        <v>173</v>
      </c>
      <c r="V62" s="18" t="n">
        <v>41984</v>
      </c>
      <c r="W62" s="18" t="n">
        <v>10954345</v>
      </c>
      <c r="X62" s="109" t="s">
        <v>173</v>
      </c>
      <c r="Y62" s="18" t="n">
        <v>245</v>
      </c>
      <c r="Z62" s="109" t="s">
        <v>173</v>
      </c>
    </row>
    <row r="63" customFormat="false" ht="13.8" hidden="false" customHeight="false" outlineLevel="0" collapsed="false">
      <c r="B63" s="17" t="s">
        <v>185</v>
      </c>
      <c r="C63" s="18" t="n">
        <v>2875854</v>
      </c>
      <c r="D63" s="18" t="n">
        <v>1545087</v>
      </c>
      <c r="E63" s="18" t="n">
        <v>205937</v>
      </c>
      <c r="F63" s="18" t="n">
        <v>8788</v>
      </c>
      <c r="G63" s="109" t="s">
        <v>173</v>
      </c>
      <c r="H63" s="109" t="s">
        <v>173</v>
      </c>
      <c r="I63" s="18" t="n">
        <v>751485</v>
      </c>
      <c r="J63" s="18" t="n">
        <v>325533</v>
      </c>
      <c r="K63" s="18" t="n">
        <v>1317</v>
      </c>
      <c r="L63" s="18" t="n">
        <v>37707</v>
      </c>
      <c r="M63" s="109" t="s">
        <v>173</v>
      </c>
      <c r="O63" s="17" t="s">
        <v>77</v>
      </c>
      <c r="P63" s="18" t="n">
        <v>10654869</v>
      </c>
      <c r="Q63" s="18" t="n">
        <v>9363</v>
      </c>
      <c r="R63" s="18" t="n">
        <v>146022</v>
      </c>
      <c r="S63" s="18" t="n">
        <v>10490541</v>
      </c>
      <c r="T63" s="109" t="s">
        <v>173</v>
      </c>
      <c r="U63" s="109" t="s">
        <v>173</v>
      </c>
      <c r="V63" s="109" t="s">
        <v>173</v>
      </c>
      <c r="W63" s="109" t="s">
        <v>173</v>
      </c>
      <c r="X63" s="109" t="s">
        <v>173</v>
      </c>
      <c r="Y63" s="18" t="n">
        <v>8943</v>
      </c>
      <c r="Z63" s="109" t="s">
        <v>173</v>
      </c>
    </row>
    <row r="64" customFormat="false" ht="13.8" hidden="false" customHeight="false" outlineLevel="0" collapsed="false">
      <c r="B64" s="17" t="s">
        <v>161</v>
      </c>
      <c r="C64" s="18" t="n">
        <v>2525341</v>
      </c>
      <c r="D64" s="18" t="n">
        <v>53130</v>
      </c>
      <c r="E64" s="109" t="s">
        <v>173</v>
      </c>
      <c r="F64" s="109" t="s">
        <v>173</v>
      </c>
      <c r="G64" s="109" t="s">
        <v>173</v>
      </c>
      <c r="H64" s="109" t="s">
        <v>173</v>
      </c>
      <c r="I64" s="109" t="s">
        <v>173</v>
      </c>
      <c r="J64" s="18" t="n">
        <v>174449</v>
      </c>
      <c r="K64" s="18" t="n">
        <v>1759806</v>
      </c>
      <c r="L64" s="18" t="n">
        <v>158708</v>
      </c>
      <c r="M64" s="18" t="n">
        <v>379248</v>
      </c>
      <c r="O64" s="17" t="s">
        <v>182</v>
      </c>
      <c r="P64" s="18" t="n">
        <v>8877958</v>
      </c>
      <c r="Q64" s="18" t="n">
        <v>3412959</v>
      </c>
      <c r="R64" s="109" t="s">
        <v>173</v>
      </c>
      <c r="S64" s="18" t="n">
        <v>98591</v>
      </c>
      <c r="T64" s="18" t="n">
        <v>969414</v>
      </c>
      <c r="U64" s="109" t="s">
        <v>173</v>
      </c>
      <c r="V64" s="18" t="n">
        <v>601571</v>
      </c>
      <c r="W64" s="18" t="n">
        <v>1340343</v>
      </c>
      <c r="X64" s="18" t="n">
        <v>1978793</v>
      </c>
      <c r="Y64" s="18" t="n">
        <v>476286</v>
      </c>
      <c r="Z64" s="109" t="s">
        <v>173</v>
      </c>
    </row>
    <row r="65" customFormat="false" ht="13.8" hidden="false" customHeight="false" outlineLevel="0" collapsed="false">
      <c r="B65" s="17" t="s">
        <v>36</v>
      </c>
      <c r="C65" s="18" t="n">
        <v>2346676</v>
      </c>
      <c r="D65" s="109" t="s">
        <v>173</v>
      </c>
      <c r="E65" s="18" t="n">
        <v>845129</v>
      </c>
      <c r="F65" s="18" t="n">
        <v>28014</v>
      </c>
      <c r="G65" s="109" t="s">
        <v>173</v>
      </c>
      <c r="H65" s="109" t="s">
        <v>173</v>
      </c>
      <c r="I65" s="18" t="n">
        <v>16908</v>
      </c>
      <c r="J65" s="18" t="n">
        <v>2714</v>
      </c>
      <c r="K65" s="18" t="n">
        <v>1344824</v>
      </c>
      <c r="L65" s="18" t="n">
        <v>109087</v>
      </c>
      <c r="M65" s="109" t="s">
        <v>173</v>
      </c>
      <c r="O65" s="17" t="s">
        <v>59</v>
      </c>
      <c r="P65" s="18" t="n">
        <v>8860932</v>
      </c>
      <c r="Q65" s="18" t="n">
        <v>1466940</v>
      </c>
      <c r="R65" s="18" t="n">
        <v>599</v>
      </c>
      <c r="S65" s="18" t="n">
        <v>208115</v>
      </c>
      <c r="T65" s="18" t="n">
        <v>1187883</v>
      </c>
      <c r="U65" s="18" t="n">
        <v>656888</v>
      </c>
      <c r="V65" s="18" t="n">
        <v>3258636</v>
      </c>
      <c r="W65" s="18" t="n">
        <v>1097409</v>
      </c>
      <c r="X65" s="18" t="n">
        <v>360956</v>
      </c>
      <c r="Y65" s="18" t="n">
        <v>623506</v>
      </c>
      <c r="Z65" s="109" t="s">
        <v>173</v>
      </c>
    </row>
    <row r="66" customFormat="false" ht="13.8" hidden="false" customHeight="false" outlineLevel="0" collapsed="false">
      <c r="B66" s="17" t="s">
        <v>160</v>
      </c>
      <c r="C66" s="18" t="n">
        <v>1627285</v>
      </c>
      <c r="D66" s="18" t="n">
        <v>111343</v>
      </c>
      <c r="E66" s="109" t="s">
        <v>173</v>
      </c>
      <c r="F66" s="18" t="n">
        <v>120412</v>
      </c>
      <c r="G66" s="18" t="n">
        <v>3224</v>
      </c>
      <c r="H66" s="109" t="s">
        <v>173</v>
      </c>
      <c r="I66" s="18" t="n">
        <v>88647</v>
      </c>
      <c r="J66" s="18" t="n">
        <v>248871</v>
      </c>
      <c r="K66" s="18" t="n">
        <v>257047</v>
      </c>
      <c r="L66" s="18" t="n">
        <v>111600</v>
      </c>
      <c r="M66" s="18" t="n">
        <v>686141</v>
      </c>
      <c r="O66" s="17" t="s">
        <v>179</v>
      </c>
      <c r="P66" s="18" t="n">
        <v>6871886</v>
      </c>
      <c r="Q66" s="18" t="n">
        <v>1116</v>
      </c>
      <c r="R66" s="109" t="s">
        <v>173</v>
      </c>
      <c r="S66" s="18" t="n">
        <v>1238541</v>
      </c>
      <c r="T66" s="109" t="s">
        <v>173</v>
      </c>
      <c r="U66" s="109" t="s">
        <v>173</v>
      </c>
      <c r="V66" s="18" t="n">
        <v>837984</v>
      </c>
      <c r="W66" s="18" t="n">
        <v>3061979</v>
      </c>
      <c r="X66" s="18" t="n">
        <v>1154712</v>
      </c>
      <c r="Y66" s="18" t="n">
        <v>577555</v>
      </c>
      <c r="Z66" s="109" t="s">
        <v>173</v>
      </c>
    </row>
    <row r="67" customFormat="false" ht="13.8" hidden="false" customHeight="false" outlineLevel="0" collapsed="false">
      <c r="B67" s="17" t="s">
        <v>190</v>
      </c>
      <c r="C67" s="18" t="n">
        <v>1446169</v>
      </c>
      <c r="D67" s="109" t="s">
        <v>173</v>
      </c>
      <c r="E67" s="18" t="n">
        <v>93284</v>
      </c>
      <c r="F67" s="18" t="n">
        <v>9628</v>
      </c>
      <c r="G67" s="109" t="s">
        <v>173</v>
      </c>
      <c r="H67" s="109" t="s">
        <v>173</v>
      </c>
      <c r="I67" s="18" t="n">
        <v>664093</v>
      </c>
      <c r="J67" s="18" t="n">
        <v>2026</v>
      </c>
      <c r="K67" s="18" t="n">
        <v>509960</v>
      </c>
      <c r="L67" s="18" t="n">
        <v>157091</v>
      </c>
      <c r="M67" s="18" t="n">
        <v>10088</v>
      </c>
      <c r="O67" s="17" t="s">
        <v>20</v>
      </c>
      <c r="P67" s="18" t="n">
        <v>6855682</v>
      </c>
      <c r="Q67" s="18" t="n">
        <v>2265559</v>
      </c>
      <c r="R67" s="18" t="n">
        <v>53071</v>
      </c>
      <c r="S67" s="18" t="n">
        <v>3056432</v>
      </c>
      <c r="T67" s="109" t="s">
        <v>173</v>
      </c>
      <c r="U67" s="18" t="n">
        <v>2113</v>
      </c>
      <c r="V67" s="18" t="n">
        <v>558472</v>
      </c>
      <c r="W67" s="18" t="n">
        <v>24387</v>
      </c>
      <c r="X67" s="18" t="n">
        <v>857354</v>
      </c>
      <c r="Y67" s="18" t="n">
        <v>38292</v>
      </c>
      <c r="Z67" s="109" t="s">
        <v>173</v>
      </c>
    </row>
    <row r="68" customFormat="false" ht="13.8" hidden="false" customHeight="false" outlineLevel="0" collapsed="false">
      <c r="B68" s="17" t="s">
        <v>65</v>
      </c>
      <c r="C68" s="18" t="n">
        <v>1270016</v>
      </c>
      <c r="D68" s="18" t="n">
        <v>13889</v>
      </c>
      <c r="E68" s="18" t="n">
        <v>456717</v>
      </c>
      <c r="F68" s="18" t="n">
        <v>519462</v>
      </c>
      <c r="G68" s="109" t="s">
        <v>173</v>
      </c>
      <c r="H68" s="109" t="s">
        <v>173</v>
      </c>
      <c r="I68" s="18" t="n">
        <v>237160</v>
      </c>
      <c r="J68" s="18" t="n">
        <v>68</v>
      </c>
      <c r="K68" s="18" t="n">
        <v>42702</v>
      </c>
      <c r="L68" s="18" t="n">
        <v>18</v>
      </c>
      <c r="M68" s="109" t="s">
        <v>173</v>
      </c>
      <c r="O68" s="17" t="s">
        <v>94</v>
      </c>
      <c r="P68" s="18" t="n">
        <v>6830659</v>
      </c>
      <c r="Q68" s="18" t="n">
        <v>118071</v>
      </c>
      <c r="R68" s="109" t="s">
        <v>173</v>
      </c>
      <c r="S68" s="18" t="n">
        <v>25899</v>
      </c>
      <c r="T68" s="18" t="n">
        <v>4396921</v>
      </c>
      <c r="U68" s="109" t="s">
        <v>173</v>
      </c>
      <c r="V68" s="18" t="n">
        <v>264267</v>
      </c>
      <c r="W68" s="18" t="n">
        <v>1638602</v>
      </c>
      <c r="X68" s="18" t="n">
        <v>249158</v>
      </c>
      <c r="Y68" s="18" t="n">
        <v>137741</v>
      </c>
      <c r="Z68" s="109" t="s">
        <v>173</v>
      </c>
    </row>
    <row r="69" customFormat="false" ht="13.8" hidden="false" customHeight="false" outlineLevel="0" collapsed="false">
      <c r="B69" s="17" t="s">
        <v>42</v>
      </c>
      <c r="C69" s="18" t="n">
        <v>1240203</v>
      </c>
      <c r="D69" s="18" t="n">
        <v>57198</v>
      </c>
      <c r="E69" s="18" t="n">
        <v>731760</v>
      </c>
      <c r="F69" s="18" t="n">
        <v>36280</v>
      </c>
      <c r="G69" s="109" t="s">
        <v>173</v>
      </c>
      <c r="H69" s="109" t="s">
        <v>173</v>
      </c>
      <c r="I69" s="18" t="n">
        <v>406999</v>
      </c>
      <c r="J69" s="109" t="s">
        <v>173</v>
      </c>
      <c r="K69" s="18" t="n">
        <v>7967</v>
      </c>
      <c r="L69" s="109" t="s">
        <v>173</v>
      </c>
      <c r="M69" s="109" t="s">
        <v>173</v>
      </c>
      <c r="O69" s="17" t="s">
        <v>185</v>
      </c>
      <c r="P69" s="18" t="n">
        <v>6525625</v>
      </c>
      <c r="Q69" s="18" t="n">
        <v>1502675</v>
      </c>
      <c r="R69" s="109" t="s">
        <v>173</v>
      </c>
      <c r="S69" s="18" t="n">
        <v>177419</v>
      </c>
      <c r="T69" s="109" t="s">
        <v>173</v>
      </c>
      <c r="U69" s="109" t="s">
        <v>173</v>
      </c>
      <c r="V69" s="18" t="n">
        <v>433</v>
      </c>
      <c r="W69" s="18" t="n">
        <v>3451584</v>
      </c>
      <c r="X69" s="18" t="n">
        <v>178160</v>
      </c>
      <c r="Y69" s="18" t="n">
        <v>1215354</v>
      </c>
      <c r="Z69" s="109" t="s">
        <v>173</v>
      </c>
    </row>
    <row r="70" customFormat="false" ht="13.8" hidden="false" customHeight="false" outlineLevel="0" collapsed="false">
      <c r="B70" s="17" t="s">
        <v>187</v>
      </c>
      <c r="C70" s="18" t="n">
        <v>1045045</v>
      </c>
      <c r="D70" s="18" t="n">
        <v>18724</v>
      </c>
      <c r="E70" s="109" t="s">
        <v>173</v>
      </c>
      <c r="F70" s="18" t="n">
        <v>35265</v>
      </c>
      <c r="G70" s="109" t="s">
        <v>173</v>
      </c>
      <c r="H70" s="109" t="s">
        <v>173</v>
      </c>
      <c r="I70" s="109" t="s">
        <v>173</v>
      </c>
      <c r="J70" s="109" t="s">
        <v>173</v>
      </c>
      <c r="K70" s="18" t="n">
        <v>991055</v>
      </c>
      <c r="L70" s="109" t="s">
        <v>173</v>
      </c>
      <c r="M70" s="109" t="s">
        <v>173</v>
      </c>
      <c r="O70" s="17" t="s">
        <v>164</v>
      </c>
      <c r="P70" s="18" t="n">
        <v>6406676</v>
      </c>
      <c r="Q70" s="18" t="n">
        <v>2173340</v>
      </c>
      <c r="R70" s="109" t="s">
        <v>173</v>
      </c>
      <c r="S70" s="18" t="n">
        <v>44961</v>
      </c>
      <c r="T70" s="18" t="n">
        <v>278175</v>
      </c>
      <c r="U70" s="18" t="n">
        <v>68688</v>
      </c>
      <c r="V70" s="18" t="n">
        <v>2366860</v>
      </c>
      <c r="W70" s="18" t="n">
        <v>328543</v>
      </c>
      <c r="X70" s="18" t="n">
        <v>269642</v>
      </c>
      <c r="Y70" s="18" t="n">
        <v>876466</v>
      </c>
      <c r="Z70" s="109" t="s">
        <v>173</v>
      </c>
    </row>
    <row r="71" customFormat="false" ht="13.8" hidden="false" customHeight="false" outlineLevel="0" collapsed="false">
      <c r="B71" s="17" t="s">
        <v>205</v>
      </c>
      <c r="C71" s="18" t="n">
        <v>990389</v>
      </c>
      <c r="D71" s="109" t="s">
        <v>173</v>
      </c>
      <c r="E71" s="18" t="n">
        <v>39464</v>
      </c>
      <c r="F71" s="109" t="s">
        <v>173</v>
      </c>
      <c r="G71" s="109" t="s">
        <v>173</v>
      </c>
      <c r="H71" s="109" t="s">
        <v>173</v>
      </c>
      <c r="I71" s="109" t="s">
        <v>173</v>
      </c>
      <c r="J71" s="18" t="n">
        <v>950925</v>
      </c>
      <c r="K71" s="109" t="s">
        <v>173</v>
      </c>
      <c r="L71" s="109" t="s">
        <v>173</v>
      </c>
      <c r="M71" s="109" t="s">
        <v>173</v>
      </c>
      <c r="O71" s="17" t="s">
        <v>183</v>
      </c>
      <c r="P71" s="18" t="n">
        <v>6202381</v>
      </c>
      <c r="Q71" s="18" t="n">
        <v>138033</v>
      </c>
      <c r="R71" s="109" t="s">
        <v>173</v>
      </c>
      <c r="S71" s="18" t="n">
        <v>558</v>
      </c>
      <c r="T71" s="109" t="s">
        <v>173</v>
      </c>
      <c r="U71" s="18" t="n">
        <v>121</v>
      </c>
      <c r="V71" s="18" t="n">
        <v>779578</v>
      </c>
      <c r="W71" s="18" t="n">
        <v>111128</v>
      </c>
      <c r="X71" s="18" t="n">
        <v>2526037</v>
      </c>
      <c r="Y71" s="18" t="n">
        <v>2646927</v>
      </c>
      <c r="Z71" s="109" t="s">
        <v>173</v>
      </c>
    </row>
    <row r="72" customFormat="false" ht="13.8" hidden="false" customHeight="false" outlineLevel="0" collapsed="false">
      <c r="B72" s="17" t="s">
        <v>184</v>
      </c>
      <c r="C72" s="18" t="n">
        <v>923101</v>
      </c>
      <c r="D72" s="18" t="n">
        <v>456021</v>
      </c>
      <c r="E72" s="109" t="s">
        <v>173</v>
      </c>
      <c r="F72" s="18" t="n">
        <v>113849</v>
      </c>
      <c r="G72" s="109" t="s">
        <v>173</v>
      </c>
      <c r="H72" s="109" t="s">
        <v>173</v>
      </c>
      <c r="I72" s="18" t="n">
        <v>318826</v>
      </c>
      <c r="J72" s="18" t="n">
        <v>18087</v>
      </c>
      <c r="K72" s="109" t="s">
        <v>173</v>
      </c>
      <c r="L72" s="18" t="n">
        <v>16318</v>
      </c>
      <c r="M72" s="109" t="s">
        <v>173</v>
      </c>
      <c r="O72" s="17" t="s">
        <v>64</v>
      </c>
      <c r="P72" s="18" t="n">
        <v>5914051</v>
      </c>
      <c r="Q72" s="18" t="n">
        <v>2220342</v>
      </c>
      <c r="R72" s="18" t="n">
        <v>19848</v>
      </c>
      <c r="S72" s="18" t="n">
        <v>19661</v>
      </c>
      <c r="T72" s="18" t="n">
        <v>8500</v>
      </c>
      <c r="U72" s="109" t="s">
        <v>173</v>
      </c>
      <c r="V72" s="18" t="n">
        <v>530404</v>
      </c>
      <c r="W72" s="18" t="n">
        <v>436046</v>
      </c>
      <c r="X72" s="18" t="n">
        <v>2067496</v>
      </c>
      <c r="Y72" s="18" t="n">
        <v>611754</v>
      </c>
      <c r="Z72" s="109" t="s">
        <v>173</v>
      </c>
    </row>
    <row r="73" customFormat="false" ht="13.8" hidden="false" customHeight="false" outlineLevel="0" collapsed="false">
      <c r="B73" s="17" t="s">
        <v>188</v>
      </c>
      <c r="C73" s="18" t="n">
        <v>897544</v>
      </c>
      <c r="D73" s="18" t="n">
        <v>173366</v>
      </c>
      <c r="E73" s="18" t="n">
        <v>26738</v>
      </c>
      <c r="F73" s="18" t="n">
        <v>42638</v>
      </c>
      <c r="G73" s="109" t="s">
        <v>173</v>
      </c>
      <c r="H73" s="109" t="s">
        <v>173</v>
      </c>
      <c r="I73" s="18" t="n">
        <v>3858</v>
      </c>
      <c r="J73" s="18" t="n">
        <v>291172</v>
      </c>
      <c r="K73" s="18" t="n">
        <v>359750</v>
      </c>
      <c r="L73" s="18" t="n">
        <v>21</v>
      </c>
      <c r="M73" s="109" t="s">
        <v>173</v>
      </c>
      <c r="O73" s="17" t="s">
        <v>187</v>
      </c>
      <c r="P73" s="18" t="n">
        <v>5194540</v>
      </c>
      <c r="Q73" s="18" t="n">
        <v>67785</v>
      </c>
      <c r="R73" s="109" t="s">
        <v>173</v>
      </c>
      <c r="S73" s="18" t="n">
        <v>332964</v>
      </c>
      <c r="T73" s="109" t="s">
        <v>173</v>
      </c>
      <c r="U73" s="18" t="n">
        <v>28723</v>
      </c>
      <c r="V73" s="18" t="n">
        <v>80761</v>
      </c>
      <c r="W73" s="18" t="n">
        <v>980077</v>
      </c>
      <c r="X73" s="18" t="n">
        <v>726468</v>
      </c>
      <c r="Y73" s="18" t="n">
        <v>2977762</v>
      </c>
      <c r="Z73" s="109" t="s">
        <v>173</v>
      </c>
    </row>
    <row r="74" customFormat="false" ht="13.8" hidden="false" customHeight="false" outlineLevel="0" collapsed="false">
      <c r="B74" s="17" t="s">
        <v>197</v>
      </c>
      <c r="C74" s="18" t="n">
        <v>863144</v>
      </c>
      <c r="D74" s="18" t="n">
        <v>333508</v>
      </c>
      <c r="E74" s="109" t="s">
        <v>173</v>
      </c>
      <c r="F74" s="18" t="n">
        <v>10103</v>
      </c>
      <c r="G74" s="109" t="s">
        <v>173</v>
      </c>
      <c r="H74" s="109" t="s">
        <v>173</v>
      </c>
      <c r="I74" s="18" t="n">
        <v>260226</v>
      </c>
      <c r="J74" s="18" t="n">
        <v>235305</v>
      </c>
      <c r="K74" s="109" t="s">
        <v>173</v>
      </c>
      <c r="L74" s="18" t="n">
        <v>24002</v>
      </c>
      <c r="M74" s="109" t="s">
        <v>173</v>
      </c>
      <c r="O74" s="17" t="s">
        <v>191</v>
      </c>
      <c r="P74" s="18" t="n">
        <v>4673745</v>
      </c>
      <c r="Q74" s="18" t="n">
        <v>70</v>
      </c>
      <c r="R74" s="109" t="s">
        <v>173</v>
      </c>
      <c r="S74" s="109" t="s">
        <v>173</v>
      </c>
      <c r="T74" s="109" t="s">
        <v>173</v>
      </c>
      <c r="U74" s="109" t="s">
        <v>173</v>
      </c>
      <c r="V74" s="109" t="s">
        <v>173</v>
      </c>
      <c r="W74" s="18" t="n">
        <v>3670</v>
      </c>
      <c r="X74" s="18" t="n">
        <v>132162</v>
      </c>
      <c r="Y74" s="18" t="n">
        <v>4537843</v>
      </c>
      <c r="Z74" s="109" t="s">
        <v>173</v>
      </c>
    </row>
    <row r="75" customFormat="false" ht="13.8" hidden="false" customHeight="false" outlineLevel="0" collapsed="false">
      <c r="B75" s="17" t="s">
        <v>200</v>
      </c>
      <c r="C75" s="18" t="n">
        <v>791849</v>
      </c>
      <c r="D75" s="18" t="n">
        <v>2790</v>
      </c>
      <c r="E75" s="109" t="s">
        <v>173</v>
      </c>
      <c r="F75" s="109" t="s">
        <v>173</v>
      </c>
      <c r="G75" s="109" t="s">
        <v>173</v>
      </c>
      <c r="H75" s="109" t="s">
        <v>173</v>
      </c>
      <c r="I75" s="18" t="n">
        <v>747017</v>
      </c>
      <c r="J75" s="109" t="s">
        <v>173</v>
      </c>
      <c r="K75" s="109" t="s">
        <v>173</v>
      </c>
      <c r="L75" s="18" t="n">
        <v>42042</v>
      </c>
      <c r="M75" s="109" t="s">
        <v>173</v>
      </c>
      <c r="O75" s="17" t="s">
        <v>192</v>
      </c>
      <c r="P75" s="18" t="n">
        <v>4633927</v>
      </c>
      <c r="Q75" s="109" t="s">
        <v>173</v>
      </c>
      <c r="R75" s="109" t="s">
        <v>173</v>
      </c>
      <c r="S75" s="18" t="n">
        <v>28944</v>
      </c>
      <c r="T75" s="18" t="n">
        <v>4233896</v>
      </c>
      <c r="U75" s="109" t="s">
        <v>173</v>
      </c>
      <c r="V75" s="109" t="s">
        <v>173</v>
      </c>
      <c r="W75" s="18" t="n">
        <v>370999</v>
      </c>
      <c r="X75" s="109" t="s">
        <v>173</v>
      </c>
      <c r="Y75" s="18" t="n">
        <v>89</v>
      </c>
      <c r="Z75" s="109" t="s">
        <v>173</v>
      </c>
    </row>
    <row r="76" customFormat="false" ht="13.8" hidden="false" customHeight="false" outlineLevel="0" collapsed="false">
      <c r="B76" s="17" t="s">
        <v>204</v>
      </c>
      <c r="C76" s="18" t="n">
        <v>787454</v>
      </c>
      <c r="D76" s="18" t="n">
        <v>137899</v>
      </c>
      <c r="E76" s="18" t="n">
        <v>270817</v>
      </c>
      <c r="F76" s="18" t="n">
        <v>1007</v>
      </c>
      <c r="G76" s="109" t="s">
        <v>173</v>
      </c>
      <c r="H76" s="109" t="s">
        <v>173</v>
      </c>
      <c r="I76" s="18" t="n">
        <v>11296</v>
      </c>
      <c r="J76" s="18" t="n">
        <v>663</v>
      </c>
      <c r="K76" s="18" t="n">
        <v>23174</v>
      </c>
      <c r="L76" s="18" t="n">
        <v>342599</v>
      </c>
      <c r="M76" s="109" t="s">
        <v>173</v>
      </c>
      <c r="O76" s="17" t="s">
        <v>189</v>
      </c>
      <c r="P76" s="18" t="n">
        <v>4052909</v>
      </c>
      <c r="Q76" s="18" t="n">
        <v>4018119</v>
      </c>
      <c r="R76" s="109" t="s">
        <v>173</v>
      </c>
      <c r="S76" s="18" t="n">
        <v>8769</v>
      </c>
      <c r="T76" s="109" t="s">
        <v>173</v>
      </c>
      <c r="U76" s="109" t="s">
        <v>173</v>
      </c>
      <c r="V76" s="18" t="n">
        <v>15007</v>
      </c>
      <c r="W76" s="18" t="n">
        <v>4854</v>
      </c>
      <c r="X76" s="18" t="n">
        <v>1745</v>
      </c>
      <c r="Y76" s="18" t="n">
        <v>4415</v>
      </c>
      <c r="Z76" s="109" t="s">
        <v>173</v>
      </c>
    </row>
    <row r="77" customFormat="false" ht="13.8" hidden="false" customHeight="false" outlineLevel="0" collapsed="false">
      <c r="B77" s="17" t="s">
        <v>175</v>
      </c>
      <c r="C77" s="18" t="n">
        <v>779529</v>
      </c>
      <c r="D77" s="18" t="n">
        <v>67551</v>
      </c>
      <c r="E77" s="109" t="s">
        <v>173</v>
      </c>
      <c r="F77" s="18" t="n">
        <v>56153</v>
      </c>
      <c r="G77" s="109" t="s">
        <v>173</v>
      </c>
      <c r="H77" s="109" t="s">
        <v>173</v>
      </c>
      <c r="I77" s="109" t="s">
        <v>173</v>
      </c>
      <c r="J77" s="109" t="s">
        <v>173</v>
      </c>
      <c r="K77" s="18" t="n">
        <v>655337</v>
      </c>
      <c r="L77" s="18" t="n">
        <v>488</v>
      </c>
      <c r="M77" s="109" t="s">
        <v>173</v>
      </c>
      <c r="O77" s="17" t="s">
        <v>165</v>
      </c>
      <c r="P77" s="18" t="n">
        <v>4049091</v>
      </c>
      <c r="Q77" s="18" t="n">
        <v>132298</v>
      </c>
      <c r="R77" s="109" t="s">
        <v>173</v>
      </c>
      <c r="S77" s="18" t="n">
        <v>602</v>
      </c>
      <c r="T77" s="18" t="n">
        <v>713836</v>
      </c>
      <c r="U77" s="18" t="n">
        <v>7711</v>
      </c>
      <c r="V77" s="18" t="n">
        <v>2394536</v>
      </c>
      <c r="W77" s="18" t="n">
        <v>315890</v>
      </c>
      <c r="X77" s="18" t="n">
        <v>285593</v>
      </c>
      <c r="Y77" s="18" t="n">
        <v>198627</v>
      </c>
      <c r="Z77" s="109" t="s">
        <v>173</v>
      </c>
    </row>
    <row r="78" customFormat="false" ht="13.8" hidden="false" customHeight="false" outlineLevel="0" collapsed="false">
      <c r="B78" s="17" t="s">
        <v>110</v>
      </c>
      <c r="C78" s="18" t="n">
        <v>750672</v>
      </c>
      <c r="D78" s="18" t="n">
        <v>296397</v>
      </c>
      <c r="E78" s="18" t="n">
        <v>83676</v>
      </c>
      <c r="F78" s="18" t="n">
        <v>323843</v>
      </c>
      <c r="G78" s="109" t="s">
        <v>173</v>
      </c>
      <c r="H78" s="109" t="s">
        <v>173</v>
      </c>
      <c r="I78" s="18" t="n">
        <v>5734</v>
      </c>
      <c r="J78" s="18" t="n">
        <v>2028</v>
      </c>
      <c r="K78" s="18" t="n">
        <v>6307</v>
      </c>
      <c r="L78" s="18" t="n">
        <v>21468</v>
      </c>
      <c r="M78" s="18" t="n">
        <v>11219</v>
      </c>
      <c r="O78" s="17" t="s">
        <v>161</v>
      </c>
      <c r="P78" s="18" t="n">
        <v>3972618</v>
      </c>
      <c r="Q78" s="109" t="s">
        <v>173</v>
      </c>
      <c r="R78" s="109" t="s">
        <v>173</v>
      </c>
      <c r="S78" s="109" t="s">
        <v>173</v>
      </c>
      <c r="T78" s="18" t="n">
        <v>16515</v>
      </c>
      <c r="U78" s="109" t="s">
        <v>173</v>
      </c>
      <c r="V78" s="18" t="n">
        <v>3924511</v>
      </c>
      <c r="W78" s="18" t="n">
        <v>15349</v>
      </c>
      <c r="X78" s="18" t="n">
        <v>11047</v>
      </c>
      <c r="Y78" s="18" t="n">
        <v>5196</v>
      </c>
      <c r="Z78" s="109" t="s">
        <v>173</v>
      </c>
    </row>
    <row r="79" customFormat="false" ht="13.8" hidden="false" customHeight="false" outlineLevel="0" collapsed="false">
      <c r="B79" s="17" t="s">
        <v>79</v>
      </c>
      <c r="C79" s="18" t="n">
        <v>731397</v>
      </c>
      <c r="D79" s="109" t="s">
        <v>173</v>
      </c>
      <c r="E79" s="109" t="s">
        <v>173</v>
      </c>
      <c r="F79" s="18" t="n">
        <v>46532</v>
      </c>
      <c r="G79" s="109" t="s">
        <v>173</v>
      </c>
      <c r="H79" s="109" t="s">
        <v>173</v>
      </c>
      <c r="I79" s="18" t="n">
        <v>17641</v>
      </c>
      <c r="J79" s="18" t="n">
        <v>463660</v>
      </c>
      <c r="K79" s="18" t="n">
        <v>172565</v>
      </c>
      <c r="L79" s="18" t="n">
        <v>1280</v>
      </c>
      <c r="M79" s="18" t="n">
        <v>29720</v>
      </c>
      <c r="O79" s="17" t="s">
        <v>148</v>
      </c>
      <c r="P79" s="18" t="n">
        <v>3915656</v>
      </c>
      <c r="Q79" s="18" t="n">
        <v>499279</v>
      </c>
      <c r="R79" s="109" t="s">
        <v>173</v>
      </c>
      <c r="S79" s="18" t="n">
        <v>99994</v>
      </c>
      <c r="T79" s="109" t="s">
        <v>173</v>
      </c>
      <c r="U79" s="18" t="n">
        <v>50356</v>
      </c>
      <c r="V79" s="18" t="n">
        <v>664</v>
      </c>
      <c r="W79" s="18" t="n">
        <v>10662</v>
      </c>
      <c r="X79" s="18" t="n">
        <v>2910971</v>
      </c>
      <c r="Y79" s="18" t="n">
        <v>343731</v>
      </c>
      <c r="Z79" s="109" t="s">
        <v>173</v>
      </c>
    </row>
    <row r="80" customFormat="false" ht="13.8" hidden="false" customHeight="false" outlineLevel="0" collapsed="false">
      <c r="B80" s="17" t="s">
        <v>63</v>
      </c>
      <c r="C80" s="18" t="n">
        <v>526425</v>
      </c>
      <c r="D80" s="18" t="n">
        <v>17002</v>
      </c>
      <c r="E80" s="18" t="n">
        <v>28446</v>
      </c>
      <c r="F80" s="109" t="s">
        <v>173</v>
      </c>
      <c r="G80" s="109" t="s">
        <v>173</v>
      </c>
      <c r="H80" s="109" t="s">
        <v>173</v>
      </c>
      <c r="I80" s="18" t="n">
        <v>27</v>
      </c>
      <c r="J80" s="18" t="n">
        <v>2397</v>
      </c>
      <c r="K80" s="18" t="n">
        <v>186437</v>
      </c>
      <c r="L80" s="18" t="n">
        <v>292116</v>
      </c>
      <c r="M80" s="109" t="s">
        <v>173</v>
      </c>
      <c r="O80" s="17" t="s">
        <v>181</v>
      </c>
      <c r="P80" s="18" t="n">
        <v>3611651</v>
      </c>
      <c r="Q80" s="18" t="n">
        <v>308004</v>
      </c>
      <c r="R80" s="18" t="n">
        <v>42623</v>
      </c>
      <c r="S80" s="18" t="n">
        <v>2214</v>
      </c>
      <c r="T80" s="18" t="n">
        <v>231242</v>
      </c>
      <c r="U80" s="109" t="s">
        <v>173</v>
      </c>
      <c r="V80" s="18" t="n">
        <v>553650</v>
      </c>
      <c r="W80" s="18" t="n">
        <v>1939515</v>
      </c>
      <c r="X80" s="18" t="n">
        <v>424399</v>
      </c>
      <c r="Y80" s="18" t="n">
        <v>102132</v>
      </c>
      <c r="Z80" s="18" t="n">
        <v>7871</v>
      </c>
    </row>
    <row r="81" customFormat="false" ht="13.8" hidden="false" customHeight="false" outlineLevel="0" collapsed="false">
      <c r="B81" s="17" t="s">
        <v>193</v>
      </c>
      <c r="C81" s="18" t="n">
        <v>487796</v>
      </c>
      <c r="D81" s="18" t="n">
        <v>6381</v>
      </c>
      <c r="E81" s="18" t="n">
        <v>6620</v>
      </c>
      <c r="F81" s="109" t="s">
        <v>173</v>
      </c>
      <c r="G81" s="109" t="s">
        <v>173</v>
      </c>
      <c r="H81" s="109" t="s">
        <v>173</v>
      </c>
      <c r="I81" s="18" t="n">
        <v>48139</v>
      </c>
      <c r="J81" s="18" t="n">
        <v>35497</v>
      </c>
      <c r="K81" s="18" t="n">
        <v>375678</v>
      </c>
      <c r="L81" s="18" t="n">
        <v>14435</v>
      </c>
      <c r="M81" s="18" t="n">
        <v>1046</v>
      </c>
      <c r="O81" s="17" t="s">
        <v>194</v>
      </c>
      <c r="P81" s="18" t="n">
        <v>3409514</v>
      </c>
      <c r="Q81" s="18" t="n">
        <v>3378878</v>
      </c>
      <c r="R81" s="109" t="s">
        <v>173</v>
      </c>
      <c r="S81" s="109" t="s">
        <v>173</v>
      </c>
      <c r="T81" s="109" t="s">
        <v>173</v>
      </c>
      <c r="U81" s="109" t="s">
        <v>173</v>
      </c>
      <c r="V81" s="109" t="s">
        <v>173</v>
      </c>
      <c r="W81" s="18" t="n">
        <v>5200</v>
      </c>
      <c r="X81" s="18" t="n">
        <v>20095</v>
      </c>
      <c r="Y81" s="18" t="n">
        <v>5341</v>
      </c>
      <c r="Z81" s="109" t="s">
        <v>173</v>
      </c>
    </row>
    <row r="82" customFormat="false" ht="13.8" hidden="false" customHeight="false" outlineLevel="0" collapsed="false">
      <c r="B82" s="17" t="s">
        <v>109</v>
      </c>
      <c r="C82" s="18" t="n">
        <v>481032</v>
      </c>
      <c r="D82" s="109" t="s">
        <v>173</v>
      </c>
      <c r="E82" s="109" t="s">
        <v>173</v>
      </c>
      <c r="F82" s="18" t="n">
        <v>58058</v>
      </c>
      <c r="G82" s="109" t="s">
        <v>173</v>
      </c>
      <c r="H82" s="109" t="s">
        <v>173</v>
      </c>
      <c r="I82" s="109" t="s">
        <v>173</v>
      </c>
      <c r="J82" s="109" t="s">
        <v>173</v>
      </c>
      <c r="K82" s="18" t="n">
        <v>405266</v>
      </c>
      <c r="L82" s="18" t="n">
        <v>17708</v>
      </c>
      <c r="M82" s="109" t="s">
        <v>173</v>
      </c>
      <c r="O82" s="17" t="s">
        <v>195</v>
      </c>
      <c r="P82" s="18" t="n">
        <v>3258121</v>
      </c>
      <c r="Q82" s="109" t="s">
        <v>173</v>
      </c>
      <c r="R82" s="109" t="s">
        <v>173</v>
      </c>
      <c r="S82" s="109" t="s">
        <v>173</v>
      </c>
      <c r="T82" s="109" t="s">
        <v>173</v>
      </c>
      <c r="U82" s="109" t="s">
        <v>173</v>
      </c>
      <c r="V82" s="18" t="n">
        <v>3258079</v>
      </c>
      <c r="W82" s="18" t="n">
        <v>42</v>
      </c>
      <c r="X82" s="109" t="s">
        <v>173</v>
      </c>
      <c r="Y82" s="109" t="s">
        <v>173</v>
      </c>
      <c r="Z82" s="109" t="s">
        <v>173</v>
      </c>
    </row>
    <row r="83" customFormat="false" ht="13.8" hidden="false" customHeight="false" outlineLevel="0" collapsed="false">
      <c r="B83" s="17" t="s">
        <v>166</v>
      </c>
      <c r="C83" s="18" t="n">
        <v>477196</v>
      </c>
      <c r="D83" s="109" t="s">
        <v>173</v>
      </c>
      <c r="E83" s="109" t="s">
        <v>173</v>
      </c>
      <c r="F83" s="109" t="s">
        <v>173</v>
      </c>
      <c r="G83" s="109" t="s">
        <v>173</v>
      </c>
      <c r="H83" s="109" t="s">
        <v>173</v>
      </c>
      <c r="I83" s="18" t="n">
        <v>374347</v>
      </c>
      <c r="J83" s="109" t="s">
        <v>173</v>
      </c>
      <c r="K83" s="109" t="s">
        <v>173</v>
      </c>
      <c r="L83" s="109" t="s">
        <v>173</v>
      </c>
      <c r="M83" s="18" t="n">
        <v>102849</v>
      </c>
      <c r="O83" s="17" t="s">
        <v>34</v>
      </c>
      <c r="P83" s="18" t="n">
        <v>2924278</v>
      </c>
      <c r="Q83" s="18" t="n">
        <v>24015</v>
      </c>
      <c r="R83" s="18" t="n">
        <v>2034</v>
      </c>
      <c r="S83" s="18" t="n">
        <v>1212135</v>
      </c>
      <c r="T83" s="109" t="s">
        <v>173</v>
      </c>
      <c r="U83" s="18" t="n">
        <v>68112</v>
      </c>
      <c r="V83" s="18" t="n">
        <v>524163</v>
      </c>
      <c r="W83" s="18" t="n">
        <v>267713</v>
      </c>
      <c r="X83" s="18" t="n">
        <v>483530</v>
      </c>
      <c r="Y83" s="18" t="n">
        <v>342576</v>
      </c>
      <c r="Z83" s="109" t="s">
        <v>173</v>
      </c>
    </row>
    <row r="84" customFormat="false" ht="13.8" hidden="false" customHeight="false" outlineLevel="0" collapsed="false">
      <c r="B84" s="17" t="s">
        <v>198</v>
      </c>
      <c r="C84" s="18" t="n">
        <v>474503</v>
      </c>
      <c r="D84" s="109" t="s">
        <v>173</v>
      </c>
      <c r="E84" s="18" t="n">
        <v>302942</v>
      </c>
      <c r="F84" s="109" t="s">
        <v>173</v>
      </c>
      <c r="G84" s="109" t="s">
        <v>173</v>
      </c>
      <c r="H84" s="109" t="s">
        <v>173</v>
      </c>
      <c r="I84" s="18" t="n">
        <v>171057</v>
      </c>
      <c r="J84" s="109" t="s">
        <v>173</v>
      </c>
      <c r="K84" s="109" t="s">
        <v>173</v>
      </c>
      <c r="L84" s="18" t="n">
        <v>504</v>
      </c>
      <c r="M84" s="109" t="s">
        <v>173</v>
      </c>
      <c r="O84" s="17" t="s">
        <v>196</v>
      </c>
      <c r="P84" s="18" t="n">
        <v>2797232</v>
      </c>
      <c r="Q84" s="18" t="n">
        <v>1633998</v>
      </c>
      <c r="R84" s="18" t="n">
        <v>193</v>
      </c>
      <c r="S84" s="18" t="n">
        <v>539</v>
      </c>
      <c r="T84" s="109" t="s">
        <v>173</v>
      </c>
      <c r="U84" s="18" t="n">
        <v>44338</v>
      </c>
      <c r="V84" s="18" t="n">
        <v>2148</v>
      </c>
      <c r="W84" s="18" t="n">
        <v>235798</v>
      </c>
      <c r="X84" s="18" t="n">
        <v>27622</v>
      </c>
      <c r="Y84" s="18" t="n">
        <v>852595</v>
      </c>
      <c r="Z84" s="109" t="s">
        <v>173</v>
      </c>
    </row>
    <row r="85" customFormat="false" ht="13.8" hidden="false" customHeight="false" outlineLevel="0" collapsed="false">
      <c r="B85" s="17" t="s">
        <v>75</v>
      </c>
      <c r="C85" s="18" t="n">
        <v>434666</v>
      </c>
      <c r="D85" s="18" t="n">
        <v>10493</v>
      </c>
      <c r="E85" s="109" t="s">
        <v>173</v>
      </c>
      <c r="F85" s="109" t="s">
        <v>173</v>
      </c>
      <c r="G85" s="18" t="n">
        <v>199411</v>
      </c>
      <c r="H85" s="109" t="s">
        <v>173</v>
      </c>
      <c r="I85" s="109" t="s">
        <v>173</v>
      </c>
      <c r="J85" s="18" t="n">
        <v>130</v>
      </c>
      <c r="K85" s="109" t="s">
        <v>173</v>
      </c>
      <c r="L85" s="18" t="n">
        <v>224632</v>
      </c>
      <c r="M85" s="109" t="s">
        <v>173</v>
      </c>
      <c r="O85" s="17" t="s">
        <v>186</v>
      </c>
      <c r="P85" s="18" t="n">
        <v>2652397</v>
      </c>
      <c r="Q85" s="18" t="n">
        <v>74700</v>
      </c>
      <c r="R85" s="109" t="s">
        <v>173</v>
      </c>
      <c r="S85" s="18" t="n">
        <v>744310</v>
      </c>
      <c r="T85" s="18" t="n">
        <v>39808</v>
      </c>
      <c r="U85" s="109" t="s">
        <v>173</v>
      </c>
      <c r="V85" s="18" t="n">
        <v>51507</v>
      </c>
      <c r="W85" s="18" t="n">
        <v>1326626</v>
      </c>
      <c r="X85" s="18" t="n">
        <v>269581</v>
      </c>
      <c r="Y85" s="18" t="n">
        <v>145864</v>
      </c>
      <c r="Z85" s="109" t="s">
        <v>173</v>
      </c>
    </row>
    <row r="86" customFormat="false" ht="13.8" hidden="false" customHeight="false" outlineLevel="0" collapsed="false">
      <c r="B86" s="17" t="s">
        <v>183</v>
      </c>
      <c r="C86" s="18" t="n">
        <v>429137</v>
      </c>
      <c r="D86" s="18" t="n">
        <v>16649</v>
      </c>
      <c r="E86" s="109" t="s">
        <v>173</v>
      </c>
      <c r="F86" s="109" t="s">
        <v>173</v>
      </c>
      <c r="G86" s="109" t="s">
        <v>173</v>
      </c>
      <c r="H86" s="109" t="s">
        <v>173</v>
      </c>
      <c r="I86" s="109" t="s">
        <v>173</v>
      </c>
      <c r="J86" s="18" t="n">
        <v>35</v>
      </c>
      <c r="K86" s="18" t="n">
        <v>398095</v>
      </c>
      <c r="L86" s="18" t="n">
        <v>14358</v>
      </c>
      <c r="M86" s="109" t="s">
        <v>173</v>
      </c>
      <c r="O86" s="17" t="s">
        <v>199</v>
      </c>
      <c r="P86" s="18" t="n">
        <v>2202296</v>
      </c>
      <c r="Q86" s="109" t="s">
        <v>173</v>
      </c>
      <c r="R86" s="109" t="s">
        <v>173</v>
      </c>
      <c r="S86" s="109" t="s">
        <v>173</v>
      </c>
      <c r="T86" s="109" t="s">
        <v>173</v>
      </c>
      <c r="U86" s="109" t="s">
        <v>173</v>
      </c>
      <c r="V86" s="109" t="s">
        <v>173</v>
      </c>
      <c r="W86" s="18" t="n">
        <v>126647</v>
      </c>
      <c r="X86" s="18" t="n">
        <v>616</v>
      </c>
      <c r="Y86" s="18" t="n">
        <v>2075033</v>
      </c>
      <c r="Z86" s="109" t="s">
        <v>173</v>
      </c>
    </row>
    <row r="87" customFormat="false" ht="13.8" hidden="false" customHeight="false" outlineLevel="0" collapsed="false">
      <c r="B87" s="17" t="s">
        <v>203</v>
      </c>
      <c r="C87" s="18" t="n">
        <v>418477</v>
      </c>
      <c r="D87" s="18" t="n">
        <v>100706</v>
      </c>
      <c r="E87" s="109" t="s">
        <v>173</v>
      </c>
      <c r="F87" s="18" t="n">
        <v>125790</v>
      </c>
      <c r="G87" s="109" t="s">
        <v>173</v>
      </c>
      <c r="H87" s="109" t="s">
        <v>173</v>
      </c>
      <c r="I87" s="109" t="s">
        <v>173</v>
      </c>
      <c r="J87" s="18" t="n">
        <v>76804</v>
      </c>
      <c r="K87" s="109" t="s">
        <v>173</v>
      </c>
      <c r="L87" s="18" t="n">
        <v>113818</v>
      </c>
      <c r="M87" s="18" t="n">
        <v>1359</v>
      </c>
      <c r="O87" s="17" t="s">
        <v>209</v>
      </c>
      <c r="P87" s="18" t="n">
        <v>1775115</v>
      </c>
      <c r="Q87" s="18" t="n">
        <v>45433</v>
      </c>
      <c r="R87" s="109" t="s">
        <v>173</v>
      </c>
      <c r="S87" s="18" t="n">
        <v>499341</v>
      </c>
      <c r="T87" s="109" t="s">
        <v>173</v>
      </c>
      <c r="U87" s="109" t="s">
        <v>173</v>
      </c>
      <c r="V87" s="18" t="n">
        <v>95609</v>
      </c>
      <c r="W87" s="18" t="n">
        <v>1128133</v>
      </c>
      <c r="X87" s="109" t="s">
        <v>173</v>
      </c>
      <c r="Y87" s="18" t="n">
        <v>6599</v>
      </c>
      <c r="Z87" s="109" t="s">
        <v>173</v>
      </c>
    </row>
    <row r="88" customFormat="false" ht="13.8" hidden="false" customHeight="false" outlineLevel="0" collapsed="false">
      <c r="B88" s="17" t="s">
        <v>180</v>
      </c>
      <c r="C88" s="18" t="n">
        <v>335868</v>
      </c>
      <c r="D88" s="109" t="s">
        <v>173</v>
      </c>
      <c r="E88" s="109" t="s">
        <v>173</v>
      </c>
      <c r="F88" s="109" t="s">
        <v>173</v>
      </c>
      <c r="G88" s="109" t="s">
        <v>173</v>
      </c>
      <c r="H88" s="109" t="s">
        <v>173</v>
      </c>
      <c r="I88" s="109" t="s">
        <v>173</v>
      </c>
      <c r="J88" s="109" t="s">
        <v>173</v>
      </c>
      <c r="K88" s="18" t="n">
        <v>319230</v>
      </c>
      <c r="L88" s="18" t="n">
        <v>16638</v>
      </c>
      <c r="M88" s="109" t="s">
        <v>173</v>
      </c>
      <c r="O88" s="17" t="s">
        <v>188</v>
      </c>
      <c r="P88" s="18" t="n">
        <v>1624688</v>
      </c>
      <c r="Q88" s="18" t="n">
        <v>298228</v>
      </c>
      <c r="R88" s="18" t="n">
        <v>223502</v>
      </c>
      <c r="S88" s="18" t="n">
        <v>72280</v>
      </c>
      <c r="T88" s="18" t="n">
        <v>140793</v>
      </c>
      <c r="U88" s="109" t="s">
        <v>173</v>
      </c>
      <c r="V88" s="18" t="n">
        <v>297160</v>
      </c>
      <c r="W88" s="18" t="n">
        <v>123361</v>
      </c>
      <c r="X88" s="18" t="n">
        <v>277861</v>
      </c>
      <c r="Y88" s="18" t="n">
        <v>191502</v>
      </c>
      <c r="Z88" s="109" t="s">
        <v>173</v>
      </c>
    </row>
    <row r="89" customFormat="false" ht="13.8" hidden="false" customHeight="false" outlineLevel="0" collapsed="false">
      <c r="B89" s="17" t="s">
        <v>33</v>
      </c>
      <c r="C89" s="18" t="n">
        <v>292632</v>
      </c>
      <c r="D89" s="109" t="s">
        <v>173</v>
      </c>
      <c r="E89" s="109" t="s">
        <v>173</v>
      </c>
      <c r="F89" s="18" t="n">
        <v>292632</v>
      </c>
      <c r="G89" s="109" t="s">
        <v>173</v>
      </c>
      <c r="H89" s="109" t="s">
        <v>173</v>
      </c>
      <c r="I89" s="109" t="s">
        <v>173</v>
      </c>
      <c r="J89" s="109" t="s">
        <v>173</v>
      </c>
      <c r="K89" s="109" t="s">
        <v>173</v>
      </c>
      <c r="L89" s="109" t="s">
        <v>173</v>
      </c>
      <c r="M89" s="109" t="s">
        <v>173</v>
      </c>
      <c r="O89" s="17" t="s">
        <v>197</v>
      </c>
      <c r="P89" s="18" t="n">
        <v>1476264</v>
      </c>
      <c r="Q89" s="18" t="n">
        <v>53173</v>
      </c>
      <c r="R89" s="109" t="s">
        <v>173</v>
      </c>
      <c r="S89" s="109" t="s">
        <v>173</v>
      </c>
      <c r="T89" s="18" t="n">
        <v>2706</v>
      </c>
      <c r="U89" s="109" t="s">
        <v>173</v>
      </c>
      <c r="V89" s="18" t="n">
        <v>1211020</v>
      </c>
      <c r="W89" s="18" t="n">
        <v>11318</v>
      </c>
      <c r="X89" s="18" t="n">
        <v>58057</v>
      </c>
      <c r="Y89" s="18" t="n">
        <v>139989</v>
      </c>
      <c r="Z89" s="109" t="s">
        <v>173</v>
      </c>
    </row>
    <row r="90" customFormat="false" ht="13.8" hidden="false" customHeight="false" outlineLevel="0" collapsed="false">
      <c r="B90" s="17" t="s">
        <v>217</v>
      </c>
      <c r="C90" s="18" t="n">
        <v>246587</v>
      </c>
      <c r="D90" s="18" t="n">
        <v>246525</v>
      </c>
      <c r="E90" s="109" t="s">
        <v>173</v>
      </c>
      <c r="F90" s="109" t="s">
        <v>173</v>
      </c>
      <c r="G90" s="109" t="s">
        <v>173</v>
      </c>
      <c r="H90" s="109" t="s">
        <v>173</v>
      </c>
      <c r="I90" s="109" t="s">
        <v>173</v>
      </c>
      <c r="J90" s="18" t="n">
        <v>61</v>
      </c>
      <c r="K90" s="109" t="s">
        <v>173</v>
      </c>
      <c r="L90" s="109" t="s">
        <v>173</v>
      </c>
      <c r="M90" s="109" t="s">
        <v>173</v>
      </c>
      <c r="O90" s="17" t="s">
        <v>193</v>
      </c>
      <c r="P90" s="18" t="n">
        <v>1401771</v>
      </c>
      <c r="Q90" s="18" t="n">
        <v>1366227</v>
      </c>
      <c r="R90" s="109" t="s">
        <v>173</v>
      </c>
      <c r="S90" s="18" t="n">
        <v>12607</v>
      </c>
      <c r="T90" s="109" t="s">
        <v>173</v>
      </c>
      <c r="U90" s="109" t="s">
        <v>173</v>
      </c>
      <c r="V90" s="109" t="s">
        <v>173</v>
      </c>
      <c r="W90" s="18" t="n">
        <v>21322</v>
      </c>
      <c r="X90" s="109" t="s">
        <v>173</v>
      </c>
      <c r="Y90" s="18" t="n">
        <v>1616</v>
      </c>
      <c r="Z90" s="109" t="s">
        <v>173</v>
      </c>
    </row>
    <row r="91" customFormat="false" ht="13.8" hidden="false" customHeight="false" outlineLevel="0" collapsed="false">
      <c r="B91" s="17" t="s">
        <v>195</v>
      </c>
      <c r="C91" s="18" t="n">
        <v>223047</v>
      </c>
      <c r="D91" s="18" t="n">
        <v>45979</v>
      </c>
      <c r="E91" s="109" t="s">
        <v>173</v>
      </c>
      <c r="F91" s="109" t="s">
        <v>173</v>
      </c>
      <c r="G91" s="109" t="s">
        <v>173</v>
      </c>
      <c r="H91" s="109" t="s">
        <v>173</v>
      </c>
      <c r="I91" s="18" t="n">
        <v>2541</v>
      </c>
      <c r="J91" s="18" t="n">
        <v>256</v>
      </c>
      <c r="K91" s="18" t="n">
        <v>154853</v>
      </c>
      <c r="L91" s="18" t="n">
        <v>19418</v>
      </c>
      <c r="M91" s="109" t="s">
        <v>173</v>
      </c>
      <c r="O91" s="17" t="s">
        <v>162</v>
      </c>
      <c r="P91" s="18" t="n">
        <v>1279316</v>
      </c>
      <c r="Q91" s="18" t="n">
        <v>213879</v>
      </c>
      <c r="R91" s="18" t="n">
        <v>1256</v>
      </c>
      <c r="S91" s="18" t="n">
        <v>680809</v>
      </c>
      <c r="T91" s="109" t="s">
        <v>173</v>
      </c>
      <c r="U91" s="109" t="s">
        <v>173</v>
      </c>
      <c r="V91" s="18" t="n">
        <v>95166</v>
      </c>
      <c r="W91" s="18" t="n">
        <v>284408</v>
      </c>
      <c r="X91" s="18" t="n">
        <v>593</v>
      </c>
      <c r="Y91" s="18" t="n">
        <v>3205</v>
      </c>
      <c r="Z91" s="109" t="s">
        <v>173</v>
      </c>
    </row>
    <row r="92" customFormat="false" ht="13.8" hidden="false" customHeight="false" outlineLevel="0" collapsed="false">
      <c r="B92" s="17" t="s">
        <v>239</v>
      </c>
      <c r="C92" s="18" t="n">
        <v>203264</v>
      </c>
      <c r="D92" s="18" t="n">
        <v>78214</v>
      </c>
      <c r="E92" s="109" t="s">
        <v>173</v>
      </c>
      <c r="F92" s="109" t="s">
        <v>173</v>
      </c>
      <c r="G92" s="109" t="s">
        <v>173</v>
      </c>
      <c r="H92" s="109" t="s">
        <v>173</v>
      </c>
      <c r="I92" s="18" t="n">
        <v>38816</v>
      </c>
      <c r="J92" s="18" t="n">
        <v>80824</v>
      </c>
      <c r="K92" s="109" t="s">
        <v>173</v>
      </c>
      <c r="L92" s="109" t="s">
        <v>173</v>
      </c>
      <c r="M92" s="18" t="n">
        <v>5411</v>
      </c>
      <c r="O92" s="17" t="s">
        <v>201</v>
      </c>
      <c r="P92" s="18" t="n">
        <v>1276973</v>
      </c>
      <c r="Q92" s="18" t="n">
        <v>866839</v>
      </c>
      <c r="R92" s="109" t="s">
        <v>173</v>
      </c>
      <c r="S92" s="18" t="n">
        <v>22624</v>
      </c>
      <c r="T92" s="18" t="n">
        <v>70</v>
      </c>
      <c r="U92" s="109" t="s">
        <v>173</v>
      </c>
      <c r="V92" s="18" t="n">
        <v>6956</v>
      </c>
      <c r="W92" s="18" t="n">
        <v>9804</v>
      </c>
      <c r="X92" s="18" t="n">
        <v>11443</v>
      </c>
      <c r="Y92" s="18" t="n">
        <v>359236</v>
      </c>
      <c r="Z92" s="109" t="s">
        <v>173</v>
      </c>
    </row>
    <row r="93" customFormat="false" ht="13.8" hidden="false" customHeight="false" outlineLevel="0" collapsed="false">
      <c r="B93" s="17" t="s">
        <v>148</v>
      </c>
      <c r="C93" s="18" t="n">
        <v>160143</v>
      </c>
      <c r="D93" s="18" t="n">
        <v>50735</v>
      </c>
      <c r="E93" s="109" t="s">
        <v>173</v>
      </c>
      <c r="F93" s="109" t="s">
        <v>173</v>
      </c>
      <c r="G93" s="109" t="s">
        <v>173</v>
      </c>
      <c r="H93" s="109" t="s">
        <v>173</v>
      </c>
      <c r="I93" s="18" t="n">
        <v>1959</v>
      </c>
      <c r="J93" s="18" t="n">
        <v>7</v>
      </c>
      <c r="K93" s="18" t="n">
        <v>32276</v>
      </c>
      <c r="L93" s="18" t="n">
        <v>75166</v>
      </c>
      <c r="M93" s="109" t="s">
        <v>173</v>
      </c>
      <c r="O93" s="17" t="s">
        <v>203</v>
      </c>
      <c r="P93" s="18" t="n">
        <v>1114301</v>
      </c>
      <c r="Q93" s="18" t="n">
        <v>27867</v>
      </c>
      <c r="R93" s="18" t="n">
        <v>160686</v>
      </c>
      <c r="S93" s="109" t="s">
        <v>173</v>
      </c>
      <c r="T93" s="18" t="n">
        <v>44031</v>
      </c>
      <c r="U93" s="109" t="s">
        <v>173</v>
      </c>
      <c r="V93" s="18" t="n">
        <v>39120</v>
      </c>
      <c r="W93" s="18" t="n">
        <v>833882</v>
      </c>
      <c r="X93" s="18" t="n">
        <v>6784</v>
      </c>
      <c r="Y93" s="18" t="n">
        <v>1931</v>
      </c>
      <c r="Z93" s="109" t="s">
        <v>173</v>
      </c>
    </row>
    <row r="94" customFormat="false" ht="13.8" hidden="false" customHeight="false" outlineLevel="0" collapsed="false">
      <c r="B94" s="17" t="s">
        <v>214</v>
      </c>
      <c r="C94" s="18" t="n">
        <v>150451</v>
      </c>
      <c r="D94" s="18" t="n">
        <v>122707</v>
      </c>
      <c r="E94" s="18" t="n">
        <v>23963</v>
      </c>
      <c r="F94" s="109" t="s">
        <v>173</v>
      </c>
      <c r="G94" s="109" t="s">
        <v>173</v>
      </c>
      <c r="H94" s="109" t="s">
        <v>173</v>
      </c>
      <c r="I94" s="18" t="n">
        <v>262</v>
      </c>
      <c r="J94" s="18" t="n">
        <v>99</v>
      </c>
      <c r="K94" s="18" t="n">
        <v>1730</v>
      </c>
      <c r="L94" s="18" t="n">
        <v>1202</v>
      </c>
      <c r="M94" s="18" t="n">
        <v>488</v>
      </c>
      <c r="O94" s="17" t="s">
        <v>205</v>
      </c>
      <c r="P94" s="18" t="n">
        <v>906890</v>
      </c>
      <c r="Q94" s="18" t="n">
        <v>4453</v>
      </c>
      <c r="R94" s="18" t="n">
        <v>80883</v>
      </c>
      <c r="S94" s="109" t="s">
        <v>173</v>
      </c>
      <c r="T94" s="109" t="s">
        <v>173</v>
      </c>
      <c r="U94" s="18" t="n">
        <v>256</v>
      </c>
      <c r="V94" s="18" t="n">
        <v>663618</v>
      </c>
      <c r="W94" s="18" t="n">
        <v>5845</v>
      </c>
      <c r="X94" s="18" t="n">
        <v>6853</v>
      </c>
      <c r="Y94" s="18" t="n">
        <v>144982</v>
      </c>
      <c r="Z94" s="109" t="s">
        <v>173</v>
      </c>
    </row>
    <row r="95" customFormat="false" ht="13.8" hidden="false" customHeight="false" outlineLevel="0" collapsed="false">
      <c r="B95" s="17" t="s">
        <v>102</v>
      </c>
      <c r="C95" s="18" t="n">
        <v>145079</v>
      </c>
      <c r="D95" s="109" t="s">
        <v>173</v>
      </c>
      <c r="E95" s="109" t="s">
        <v>173</v>
      </c>
      <c r="F95" s="109" t="s">
        <v>173</v>
      </c>
      <c r="G95" s="109" t="s">
        <v>173</v>
      </c>
      <c r="H95" s="109" t="s">
        <v>173</v>
      </c>
      <c r="I95" s="109" t="s">
        <v>173</v>
      </c>
      <c r="J95" s="109" t="s">
        <v>173</v>
      </c>
      <c r="K95" s="18" t="n">
        <v>26549</v>
      </c>
      <c r="L95" s="18" t="n">
        <v>118530</v>
      </c>
      <c r="M95" s="109" t="s">
        <v>173</v>
      </c>
      <c r="O95" s="17" t="s">
        <v>238</v>
      </c>
      <c r="P95" s="18" t="n">
        <v>825861</v>
      </c>
      <c r="Q95" s="18" t="n">
        <v>15617</v>
      </c>
      <c r="R95" s="109" t="s">
        <v>173</v>
      </c>
      <c r="S95" s="18" t="n">
        <v>739045</v>
      </c>
      <c r="T95" s="109" t="s">
        <v>173</v>
      </c>
      <c r="U95" s="109" t="s">
        <v>173</v>
      </c>
      <c r="V95" s="18" t="n">
        <v>9179</v>
      </c>
      <c r="W95" s="18" t="n">
        <v>21646</v>
      </c>
      <c r="X95" s="109" t="s">
        <v>173</v>
      </c>
      <c r="Y95" s="18" t="n">
        <v>40374</v>
      </c>
      <c r="Z95" s="109" t="s">
        <v>173</v>
      </c>
    </row>
    <row r="96" customFormat="false" ht="13.8" hidden="false" customHeight="false" outlineLevel="0" collapsed="false">
      <c r="B96" s="17" t="s">
        <v>210</v>
      </c>
      <c r="C96" s="18" t="n">
        <v>138757</v>
      </c>
      <c r="D96" s="18" t="n">
        <v>94100</v>
      </c>
      <c r="E96" s="109" t="s">
        <v>173</v>
      </c>
      <c r="F96" s="109" t="s">
        <v>173</v>
      </c>
      <c r="G96" s="109" t="s">
        <v>173</v>
      </c>
      <c r="H96" s="109" t="s">
        <v>173</v>
      </c>
      <c r="I96" s="18" t="n">
        <v>44592</v>
      </c>
      <c r="J96" s="109" t="s">
        <v>173</v>
      </c>
      <c r="K96" s="109" t="s">
        <v>173</v>
      </c>
      <c r="L96" s="18" t="n">
        <v>66</v>
      </c>
      <c r="M96" s="109" t="s">
        <v>173</v>
      </c>
      <c r="O96" s="17" t="s">
        <v>184</v>
      </c>
      <c r="P96" s="18" t="n">
        <v>809163</v>
      </c>
      <c r="Q96" s="18" t="n">
        <v>15089</v>
      </c>
      <c r="R96" s="109" t="s">
        <v>173</v>
      </c>
      <c r="S96" s="109" t="s">
        <v>173</v>
      </c>
      <c r="T96" s="18" t="n">
        <v>485417</v>
      </c>
      <c r="U96" s="109" t="s">
        <v>173</v>
      </c>
      <c r="V96" s="18" t="n">
        <v>308657</v>
      </c>
      <c r="W96" s="109" t="s">
        <v>173</v>
      </c>
      <c r="X96" s="109" t="s">
        <v>173</v>
      </c>
      <c r="Y96" s="109" t="s">
        <v>173</v>
      </c>
      <c r="Z96" s="109" t="s">
        <v>173</v>
      </c>
    </row>
    <row r="97" customFormat="false" ht="13.8" hidden="false" customHeight="false" outlineLevel="0" collapsed="false">
      <c r="B97" s="17" t="s">
        <v>240</v>
      </c>
      <c r="C97" s="18" t="n">
        <v>132784</v>
      </c>
      <c r="D97" s="109" t="s">
        <v>173</v>
      </c>
      <c r="E97" s="109" t="s">
        <v>173</v>
      </c>
      <c r="F97" s="109" t="s">
        <v>173</v>
      </c>
      <c r="G97" s="109" t="s">
        <v>173</v>
      </c>
      <c r="H97" s="109" t="s">
        <v>173</v>
      </c>
      <c r="I97" s="109" t="s">
        <v>173</v>
      </c>
      <c r="J97" s="109" t="s">
        <v>173</v>
      </c>
      <c r="K97" s="109" t="s">
        <v>173</v>
      </c>
      <c r="L97" s="18" t="n">
        <v>132784</v>
      </c>
      <c r="M97" s="109" t="s">
        <v>173</v>
      </c>
      <c r="O97" s="17" t="s">
        <v>166</v>
      </c>
      <c r="P97" s="18" t="n">
        <v>731272</v>
      </c>
      <c r="Q97" s="18" t="n">
        <v>727983</v>
      </c>
      <c r="R97" s="109" t="s">
        <v>173</v>
      </c>
      <c r="S97" s="18" t="n">
        <v>3289</v>
      </c>
      <c r="T97" s="109" t="s">
        <v>173</v>
      </c>
      <c r="U97" s="109" t="s">
        <v>173</v>
      </c>
      <c r="V97" s="109" t="s">
        <v>173</v>
      </c>
      <c r="W97" s="109" t="s">
        <v>173</v>
      </c>
      <c r="X97" s="109" t="s">
        <v>173</v>
      </c>
      <c r="Y97" s="109" t="s">
        <v>173</v>
      </c>
      <c r="Z97" s="109" t="s">
        <v>173</v>
      </c>
    </row>
    <row r="98" customFormat="false" ht="13.8" hidden="false" customHeight="false" outlineLevel="0" collapsed="false">
      <c r="B98" s="17" t="s">
        <v>227</v>
      </c>
      <c r="C98" s="18" t="n">
        <v>120365</v>
      </c>
      <c r="D98" s="109" t="s">
        <v>173</v>
      </c>
      <c r="E98" s="18" t="n">
        <v>120365</v>
      </c>
      <c r="F98" s="109" t="s">
        <v>173</v>
      </c>
      <c r="G98" s="109" t="s">
        <v>173</v>
      </c>
      <c r="H98" s="109" t="s">
        <v>173</v>
      </c>
      <c r="I98" s="109" t="s">
        <v>173</v>
      </c>
      <c r="J98" s="109" t="s">
        <v>173</v>
      </c>
      <c r="K98" s="109" t="s">
        <v>173</v>
      </c>
      <c r="L98" s="109" t="s">
        <v>173</v>
      </c>
      <c r="M98" s="109" t="s">
        <v>173</v>
      </c>
      <c r="O98" s="17" t="s">
        <v>211</v>
      </c>
      <c r="P98" s="18" t="n">
        <v>706392</v>
      </c>
      <c r="Q98" s="18" t="n">
        <v>1777</v>
      </c>
      <c r="R98" s="18" t="n">
        <v>427036</v>
      </c>
      <c r="S98" s="18" t="n">
        <v>51534</v>
      </c>
      <c r="T98" s="109" t="s">
        <v>173</v>
      </c>
      <c r="U98" s="109" t="s">
        <v>173</v>
      </c>
      <c r="V98" s="109" t="s">
        <v>173</v>
      </c>
      <c r="W98" s="18" t="n">
        <v>226028</v>
      </c>
      <c r="X98" s="109" t="s">
        <v>173</v>
      </c>
      <c r="Y98" s="18" t="n">
        <v>17</v>
      </c>
      <c r="Z98" s="109" t="s">
        <v>173</v>
      </c>
    </row>
    <row r="99" customFormat="false" ht="13.8" hidden="false" customHeight="false" outlineLevel="0" collapsed="false">
      <c r="B99" s="17" t="s">
        <v>162</v>
      </c>
      <c r="C99" s="18" t="n">
        <v>107347</v>
      </c>
      <c r="D99" s="18" t="n">
        <v>107114</v>
      </c>
      <c r="E99" s="109" t="s">
        <v>173</v>
      </c>
      <c r="F99" s="109" t="s">
        <v>173</v>
      </c>
      <c r="G99" s="109" t="s">
        <v>173</v>
      </c>
      <c r="H99" s="109" t="s">
        <v>173</v>
      </c>
      <c r="I99" s="109" t="s">
        <v>173</v>
      </c>
      <c r="J99" s="109" t="s">
        <v>173</v>
      </c>
      <c r="K99" s="109" t="s">
        <v>173</v>
      </c>
      <c r="L99" s="18" t="n">
        <v>233</v>
      </c>
      <c r="M99" s="109" t="s">
        <v>173</v>
      </c>
      <c r="O99" s="17" t="s">
        <v>227</v>
      </c>
      <c r="P99" s="18" t="n">
        <v>701806</v>
      </c>
      <c r="Q99" s="18" t="n">
        <v>499693</v>
      </c>
      <c r="R99" s="109" t="s">
        <v>173</v>
      </c>
      <c r="S99" s="18" t="n">
        <v>202112</v>
      </c>
      <c r="T99" s="109" t="s">
        <v>173</v>
      </c>
      <c r="U99" s="109" t="s">
        <v>173</v>
      </c>
      <c r="V99" s="109" t="s">
        <v>173</v>
      </c>
      <c r="W99" s="109" t="s">
        <v>173</v>
      </c>
      <c r="X99" s="109" t="s">
        <v>173</v>
      </c>
      <c r="Y99" s="109" t="s">
        <v>173</v>
      </c>
      <c r="Z99" s="109" t="s">
        <v>173</v>
      </c>
    </row>
    <row r="100" customFormat="false" ht="13.8" hidden="false" customHeight="false" outlineLevel="0" collapsed="false">
      <c r="B100" s="17" t="s">
        <v>27</v>
      </c>
      <c r="C100" s="18" t="n">
        <v>97340</v>
      </c>
      <c r="D100" s="109" t="s">
        <v>173</v>
      </c>
      <c r="E100" s="109" t="s">
        <v>173</v>
      </c>
      <c r="F100" s="109" t="s">
        <v>173</v>
      </c>
      <c r="G100" s="109" t="s">
        <v>173</v>
      </c>
      <c r="H100" s="109" t="s">
        <v>173</v>
      </c>
      <c r="I100" s="18" t="n">
        <v>4315</v>
      </c>
      <c r="J100" s="18" t="n">
        <v>2648</v>
      </c>
      <c r="K100" s="18" t="n">
        <v>89305</v>
      </c>
      <c r="L100" s="18" t="n">
        <v>1073</v>
      </c>
      <c r="M100" s="109" t="s">
        <v>173</v>
      </c>
      <c r="O100" s="17" t="s">
        <v>212</v>
      </c>
      <c r="P100" s="18" t="n">
        <v>648465</v>
      </c>
      <c r="Q100" s="18" t="n">
        <v>216798</v>
      </c>
      <c r="R100" s="109" t="s">
        <v>173</v>
      </c>
      <c r="S100" s="18" t="n">
        <v>379618</v>
      </c>
      <c r="T100" s="109" t="s">
        <v>173</v>
      </c>
      <c r="U100" s="18" t="n">
        <v>283</v>
      </c>
      <c r="V100" s="18" t="n">
        <v>5122</v>
      </c>
      <c r="W100" s="18" t="n">
        <v>416</v>
      </c>
      <c r="X100" s="109" t="s">
        <v>173</v>
      </c>
      <c r="Y100" s="18" t="n">
        <v>46228</v>
      </c>
      <c r="Z100" s="109" t="s">
        <v>173</v>
      </c>
    </row>
    <row r="101" customFormat="false" ht="13.8" hidden="false" customHeight="false" outlineLevel="0" collapsed="false">
      <c r="B101" s="17" t="s">
        <v>211</v>
      </c>
      <c r="C101" s="18" t="n">
        <v>93948</v>
      </c>
      <c r="D101" s="109" t="s">
        <v>173</v>
      </c>
      <c r="E101" s="109" t="s">
        <v>173</v>
      </c>
      <c r="F101" s="109" t="s">
        <v>173</v>
      </c>
      <c r="G101" s="109" t="s">
        <v>173</v>
      </c>
      <c r="H101" s="109" t="s">
        <v>173</v>
      </c>
      <c r="I101" s="109" t="s">
        <v>173</v>
      </c>
      <c r="J101" s="109" t="s">
        <v>173</v>
      </c>
      <c r="K101" s="18" t="n">
        <v>43193</v>
      </c>
      <c r="L101" s="18" t="n">
        <v>46634</v>
      </c>
      <c r="M101" s="18" t="n">
        <v>4121</v>
      </c>
      <c r="O101" s="17" t="s">
        <v>176</v>
      </c>
      <c r="P101" s="18" t="n">
        <v>610111</v>
      </c>
      <c r="Q101" s="18" t="n">
        <v>10279</v>
      </c>
      <c r="R101" s="109" t="s">
        <v>173</v>
      </c>
      <c r="S101" s="18" t="n">
        <v>201262</v>
      </c>
      <c r="T101" s="18" t="n">
        <v>15969</v>
      </c>
      <c r="U101" s="109" t="s">
        <v>173</v>
      </c>
      <c r="V101" s="18" t="n">
        <v>381914</v>
      </c>
      <c r="W101" s="18" t="n">
        <v>686</v>
      </c>
      <c r="X101" s="109" t="s">
        <v>173</v>
      </c>
      <c r="Y101" s="109" t="s">
        <v>173</v>
      </c>
      <c r="Z101" s="109" t="s">
        <v>173</v>
      </c>
    </row>
    <row r="102" customFormat="false" ht="13.8" hidden="false" customHeight="false" outlineLevel="0" collapsed="false">
      <c r="B102" s="17" t="s">
        <v>219</v>
      </c>
      <c r="C102" s="18" t="n">
        <v>93940</v>
      </c>
      <c r="D102" s="18" t="n">
        <v>93940</v>
      </c>
      <c r="E102" s="109" t="s">
        <v>173</v>
      </c>
      <c r="F102" s="109" t="s">
        <v>173</v>
      </c>
      <c r="G102" s="109" t="s">
        <v>173</v>
      </c>
      <c r="H102" s="109" t="s">
        <v>173</v>
      </c>
      <c r="I102" s="109" t="s">
        <v>173</v>
      </c>
      <c r="J102" s="109" t="s">
        <v>173</v>
      </c>
      <c r="K102" s="109" t="s">
        <v>173</v>
      </c>
      <c r="L102" s="109" t="s">
        <v>173</v>
      </c>
      <c r="M102" s="109" t="s">
        <v>173</v>
      </c>
      <c r="O102" s="17" t="s">
        <v>214</v>
      </c>
      <c r="P102" s="18" t="n">
        <v>477225</v>
      </c>
      <c r="Q102" s="18" t="n">
        <v>191859</v>
      </c>
      <c r="R102" s="18" t="n">
        <v>3009</v>
      </c>
      <c r="S102" s="18" t="n">
        <v>44126</v>
      </c>
      <c r="T102" s="109" t="s">
        <v>173</v>
      </c>
      <c r="U102" s="109" t="s">
        <v>173</v>
      </c>
      <c r="V102" s="18" t="n">
        <v>8867</v>
      </c>
      <c r="W102" s="18" t="n">
        <v>996</v>
      </c>
      <c r="X102" s="18" t="n">
        <v>114804</v>
      </c>
      <c r="Y102" s="18" t="n">
        <v>113565</v>
      </c>
      <c r="Z102" s="109" t="s">
        <v>173</v>
      </c>
    </row>
    <row r="103" customFormat="false" ht="13.8" hidden="false" customHeight="false" outlineLevel="0" collapsed="false">
      <c r="B103" s="17" t="s">
        <v>252</v>
      </c>
      <c r="C103" s="18" t="n">
        <v>93349</v>
      </c>
      <c r="D103" s="18" t="n">
        <v>30944</v>
      </c>
      <c r="E103" s="109" t="s">
        <v>173</v>
      </c>
      <c r="F103" s="109" t="s">
        <v>173</v>
      </c>
      <c r="G103" s="109" t="s">
        <v>173</v>
      </c>
      <c r="H103" s="109" t="s">
        <v>173</v>
      </c>
      <c r="I103" s="109" t="s">
        <v>173</v>
      </c>
      <c r="J103" s="109" t="s">
        <v>173</v>
      </c>
      <c r="K103" s="109" t="s">
        <v>173</v>
      </c>
      <c r="L103" s="18" t="n">
        <v>62405</v>
      </c>
      <c r="M103" s="109" t="s">
        <v>173</v>
      </c>
      <c r="O103" s="17" t="s">
        <v>262</v>
      </c>
      <c r="P103" s="18" t="n">
        <v>398377</v>
      </c>
      <c r="Q103" s="18" t="n">
        <v>84</v>
      </c>
      <c r="R103" s="18" t="n">
        <v>398293</v>
      </c>
      <c r="S103" s="109" t="s">
        <v>173</v>
      </c>
      <c r="T103" s="109" t="s">
        <v>173</v>
      </c>
      <c r="U103" s="109" t="s">
        <v>173</v>
      </c>
      <c r="V103" s="109" t="s">
        <v>173</v>
      </c>
      <c r="W103" s="109" t="s">
        <v>173</v>
      </c>
      <c r="X103" s="109" t="s">
        <v>173</v>
      </c>
      <c r="Y103" s="109" t="s">
        <v>173</v>
      </c>
      <c r="Z103" s="109" t="s">
        <v>173</v>
      </c>
    </row>
    <row r="104" customFormat="false" ht="13.8" hidden="false" customHeight="false" outlineLevel="0" collapsed="false">
      <c r="B104" s="17" t="s">
        <v>192</v>
      </c>
      <c r="C104" s="18" t="n">
        <v>92709</v>
      </c>
      <c r="D104" s="109" t="s">
        <v>173</v>
      </c>
      <c r="E104" s="109" t="s">
        <v>173</v>
      </c>
      <c r="F104" s="109" t="s">
        <v>173</v>
      </c>
      <c r="G104" s="109" t="s">
        <v>173</v>
      </c>
      <c r="H104" s="109" t="s">
        <v>173</v>
      </c>
      <c r="I104" s="109" t="s">
        <v>173</v>
      </c>
      <c r="J104" s="109" t="s">
        <v>173</v>
      </c>
      <c r="K104" s="18" t="n">
        <v>82995</v>
      </c>
      <c r="L104" s="109" t="s">
        <v>173</v>
      </c>
      <c r="M104" s="18" t="n">
        <v>9714</v>
      </c>
      <c r="O104" s="17" t="s">
        <v>204</v>
      </c>
      <c r="P104" s="18" t="n">
        <v>360048</v>
      </c>
      <c r="Q104" s="109" t="s">
        <v>173</v>
      </c>
      <c r="R104" s="18" t="n">
        <v>17936</v>
      </c>
      <c r="S104" s="18" t="n">
        <v>66</v>
      </c>
      <c r="T104" s="18" t="n">
        <v>147067</v>
      </c>
      <c r="U104" s="109" t="s">
        <v>173</v>
      </c>
      <c r="V104" s="18" t="n">
        <v>99930</v>
      </c>
      <c r="W104" s="18" t="n">
        <v>4237</v>
      </c>
      <c r="X104" s="18" t="n">
        <v>23623</v>
      </c>
      <c r="Y104" s="18" t="n">
        <v>67189</v>
      </c>
      <c r="Z104" s="109" t="s">
        <v>173</v>
      </c>
    </row>
    <row r="105" customFormat="false" ht="13.8" hidden="false" customHeight="false" outlineLevel="0" collapsed="false">
      <c r="B105" s="17" t="s">
        <v>202</v>
      </c>
      <c r="C105" s="18" t="n">
        <v>83710</v>
      </c>
      <c r="D105" s="109" t="s">
        <v>173</v>
      </c>
      <c r="E105" s="109" t="s">
        <v>173</v>
      </c>
      <c r="F105" s="109" t="s">
        <v>173</v>
      </c>
      <c r="G105" s="109" t="s">
        <v>173</v>
      </c>
      <c r="H105" s="109" t="s">
        <v>173</v>
      </c>
      <c r="I105" s="109" t="s">
        <v>173</v>
      </c>
      <c r="J105" s="18" t="n">
        <v>561</v>
      </c>
      <c r="K105" s="18" t="n">
        <v>2940</v>
      </c>
      <c r="L105" s="18" t="n">
        <v>80209</v>
      </c>
      <c r="M105" s="109" t="s">
        <v>173</v>
      </c>
      <c r="O105" s="17" t="s">
        <v>213</v>
      </c>
      <c r="P105" s="18" t="n">
        <v>290444</v>
      </c>
      <c r="Q105" s="109" t="s">
        <v>173</v>
      </c>
      <c r="R105" s="109" t="s">
        <v>173</v>
      </c>
      <c r="S105" s="18" t="n">
        <v>289857</v>
      </c>
      <c r="T105" s="109" t="s">
        <v>173</v>
      </c>
      <c r="U105" s="109" t="s">
        <v>173</v>
      </c>
      <c r="V105" s="109" t="s">
        <v>173</v>
      </c>
      <c r="W105" s="109" t="s">
        <v>173</v>
      </c>
      <c r="X105" s="18" t="n">
        <v>488</v>
      </c>
      <c r="Y105" s="18" t="n">
        <v>100</v>
      </c>
      <c r="Z105" s="109" t="s">
        <v>173</v>
      </c>
    </row>
    <row r="106" customFormat="false" ht="13.8" hidden="false" customHeight="false" outlineLevel="0" collapsed="false">
      <c r="B106" s="17" t="s">
        <v>176</v>
      </c>
      <c r="C106" s="18" t="n">
        <v>82182</v>
      </c>
      <c r="D106" s="109" t="s">
        <v>173</v>
      </c>
      <c r="E106" s="18" t="n">
        <v>522</v>
      </c>
      <c r="F106" s="109" t="s">
        <v>173</v>
      </c>
      <c r="G106" s="109" t="s">
        <v>173</v>
      </c>
      <c r="H106" s="109" t="s">
        <v>173</v>
      </c>
      <c r="I106" s="109" t="s">
        <v>173</v>
      </c>
      <c r="J106" s="109" t="s">
        <v>173</v>
      </c>
      <c r="K106" s="18" t="n">
        <v>2981</v>
      </c>
      <c r="L106" s="18" t="n">
        <v>78679</v>
      </c>
      <c r="M106" s="109" t="s">
        <v>173</v>
      </c>
      <c r="O106" s="17" t="s">
        <v>264</v>
      </c>
      <c r="P106" s="18" t="n">
        <v>264930</v>
      </c>
      <c r="Q106" s="109" t="s">
        <v>173</v>
      </c>
      <c r="R106" s="109" t="s">
        <v>173</v>
      </c>
      <c r="S106" s="109" t="s">
        <v>173</v>
      </c>
      <c r="T106" s="109" t="s">
        <v>173</v>
      </c>
      <c r="U106" s="109" t="s">
        <v>173</v>
      </c>
      <c r="V106" s="109" t="s">
        <v>173</v>
      </c>
      <c r="W106" s="18" t="n">
        <v>264441</v>
      </c>
      <c r="X106" s="109" t="s">
        <v>173</v>
      </c>
      <c r="Y106" s="18" t="n">
        <v>489</v>
      </c>
      <c r="Z106" s="109" t="s">
        <v>173</v>
      </c>
    </row>
    <row r="107" customFormat="false" ht="13.8" hidden="false" customHeight="false" outlineLevel="0" collapsed="false">
      <c r="B107" s="17" t="s">
        <v>215</v>
      </c>
      <c r="C107" s="18" t="n">
        <v>75951</v>
      </c>
      <c r="D107" s="18" t="n">
        <v>16098</v>
      </c>
      <c r="E107" s="109" t="s">
        <v>173</v>
      </c>
      <c r="F107" s="109" t="s">
        <v>173</v>
      </c>
      <c r="G107" s="109" t="s">
        <v>173</v>
      </c>
      <c r="H107" s="109" t="s">
        <v>173</v>
      </c>
      <c r="I107" s="109" t="s">
        <v>173</v>
      </c>
      <c r="J107" s="18" t="n">
        <v>26453</v>
      </c>
      <c r="K107" s="18" t="n">
        <v>7065</v>
      </c>
      <c r="L107" s="18" t="n">
        <v>26334</v>
      </c>
      <c r="M107" s="109" t="s">
        <v>173</v>
      </c>
      <c r="O107" s="17" t="s">
        <v>232</v>
      </c>
      <c r="P107" s="18" t="n">
        <v>243372</v>
      </c>
      <c r="Q107" s="18" t="n">
        <v>243372</v>
      </c>
      <c r="R107" s="109" t="s">
        <v>173</v>
      </c>
      <c r="S107" s="109" t="s">
        <v>173</v>
      </c>
      <c r="T107" s="109" t="s">
        <v>173</v>
      </c>
      <c r="U107" s="109" t="s">
        <v>173</v>
      </c>
      <c r="V107" s="109" t="s">
        <v>173</v>
      </c>
      <c r="W107" s="109" t="s">
        <v>173</v>
      </c>
      <c r="X107" s="109" t="s">
        <v>173</v>
      </c>
      <c r="Y107" s="109" t="s">
        <v>173</v>
      </c>
      <c r="Z107" s="109" t="s">
        <v>173</v>
      </c>
    </row>
    <row r="108" customFormat="false" ht="13.8" hidden="false" customHeight="false" outlineLevel="0" collapsed="false">
      <c r="B108" s="17" t="s">
        <v>206</v>
      </c>
      <c r="C108" s="18" t="n">
        <v>67509</v>
      </c>
      <c r="D108" s="109" t="s">
        <v>173</v>
      </c>
      <c r="E108" s="18" t="n">
        <v>64493</v>
      </c>
      <c r="F108" s="18" t="n">
        <v>163</v>
      </c>
      <c r="G108" s="109" t="s">
        <v>173</v>
      </c>
      <c r="H108" s="109" t="s">
        <v>173</v>
      </c>
      <c r="I108" s="18" t="n">
        <v>2713</v>
      </c>
      <c r="J108" s="18" t="n">
        <v>139</v>
      </c>
      <c r="K108" s="109" t="s">
        <v>173</v>
      </c>
      <c r="L108" s="109" t="s">
        <v>173</v>
      </c>
      <c r="M108" s="109" t="s">
        <v>173</v>
      </c>
      <c r="O108" s="17" t="s">
        <v>220</v>
      </c>
      <c r="P108" s="18" t="n">
        <v>236538</v>
      </c>
      <c r="Q108" s="18" t="n">
        <v>4024</v>
      </c>
      <c r="R108" s="18" t="n">
        <v>232514</v>
      </c>
      <c r="S108" s="109" t="s">
        <v>173</v>
      </c>
      <c r="T108" s="109" t="s">
        <v>173</v>
      </c>
      <c r="U108" s="109" t="s">
        <v>173</v>
      </c>
      <c r="V108" s="109" t="s">
        <v>173</v>
      </c>
      <c r="W108" s="109" t="s">
        <v>173</v>
      </c>
      <c r="X108" s="109" t="s">
        <v>173</v>
      </c>
      <c r="Y108" s="109" t="s">
        <v>173</v>
      </c>
      <c r="Z108" s="109" t="s">
        <v>173</v>
      </c>
    </row>
    <row r="109" customFormat="false" ht="13.8" hidden="false" customHeight="false" outlineLevel="0" collapsed="false">
      <c r="B109" s="17" t="s">
        <v>218</v>
      </c>
      <c r="C109" s="18" t="n">
        <v>64257</v>
      </c>
      <c r="D109" s="109" t="s">
        <v>173</v>
      </c>
      <c r="E109" s="109" t="s">
        <v>173</v>
      </c>
      <c r="F109" s="109" t="s">
        <v>173</v>
      </c>
      <c r="G109" s="109" t="s">
        <v>173</v>
      </c>
      <c r="H109" s="109" t="s">
        <v>173</v>
      </c>
      <c r="I109" s="109" t="s">
        <v>173</v>
      </c>
      <c r="J109" s="18" t="n">
        <v>48638</v>
      </c>
      <c r="K109" s="109" t="s">
        <v>173</v>
      </c>
      <c r="L109" s="18" t="n">
        <v>15583</v>
      </c>
      <c r="M109" s="18" t="n">
        <v>36</v>
      </c>
      <c r="O109" s="17" t="s">
        <v>208</v>
      </c>
      <c r="P109" s="18" t="n">
        <v>229145</v>
      </c>
      <c r="Q109" s="109" t="s">
        <v>173</v>
      </c>
      <c r="R109" s="109" t="s">
        <v>173</v>
      </c>
      <c r="S109" s="109" t="s">
        <v>173</v>
      </c>
      <c r="T109" s="18" t="n">
        <v>1063</v>
      </c>
      <c r="U109" s="109" t="s">
        <v>173</v>
      </c>
      <c r="V109" s="18" t="n">
        <v>27679</v>
      </c>
      <c r="W109" s="18" t="n">
        <v>37356</v>
      </c>
      <c r="X109" s="18" t="n">
        <v>115138</v>
      </c>
      <c r="Y109" s="18" t="n">
        <v>47910</v>
      </c>
      <c r="Z109" s="109" t="s">
        <v>173</v>
      </c>
    </row>
    <row r="110" customFormat="false" ht="13.8" hidden="false" customHeight="false" outlineLevel="0" collapsed="false">
      <c r="B110" s="17" t="s">
        <v>147</v>
      </c>
      <c r="C110" s="18" t="n">
        <v>58114</v>
      </c>
      <c r="D110" s="18" t="n">
        <v>41890</v>
      </c>
      <c r="E110" s="109" t="s">
        <v>173</v>
      </c>
      <c r="F110" s="18" t="n">
        <v>15030</v>
      </c>
      <c r="G110" s="109" t="s">
        <v>173</v>
      </c>
      <c r="H110" s="18" t="n">
        <v>1194</v>
      </c>
      <c r="I110" s="109" t="s">
        <v>173</v>
      </c>
      <c r="J110" s="109" t="s">
        <v>173</v>
      </c>
      <c r="K110" s="109" t="s">
        <v>173</v>
      </c>
      <c r="L110" s="109" t="s">
        <v>173</v>
      </c>
      <c r="M110" s="109" t="s">
        <v>173</v>
      </c>
      <c r="O110" s="17" t="s">
        <v>218</v>
      </c>
      <c r="P110" s="18" t="n">
        <v>204998</v>
      </c>
      <c r="Q110" s="109" t="s">
        <v>173</v>
      </c>
      <c r="R110" s="109" t="s">
        <v>173</v>
      </c>
      <c r="S110" s="109" t="s">
        <v>173</v>
      </c>
      <c r="T110" s="18" t="n">
        <v>1938</v>
      </c>
      <c r="U110" s="109" t="s">
        <v>173</v>
      </c>
      <c r="V110" s="18" t="n">
        <v>202790</v>
      </c>
      <c r="W110" s="109" t="s">
        <v>173</v>
      </c>
      <c r="X110" s="18" t="n">
        <v>196</v>
      </c>
      <c r="Y110" s="18" t="n">
        <v>75</v>
      </c>
      <c r="Z110" s="109" t="s">
        <v>173</v>
      </c>
    </row>
    <row r="111" customFormat="false" ht="13.8" hidden="false" customHeight="false" outlineLevel="0" collapsed="false">
      <c r="B111" s="17" t="s">
        <v>307</v>
      </c>
      <c r="C111" s="18" t="n">
        <v>55327</v>
      </c>
      <c r="D111" s="18" t="n">
        <v>25932</v>
      </c>
      <c r="E111" s="18" t="n">
        <v>29394</v>
      </c>
      <c r="F111" s="109" t="s">
        <v>173</v>
      </c>
      <c r="G111" s="109" t="s">
        <v>173</v>
      </c>
      <c r="H111" s="109" t="s">
        <v>173</v>
      </c>
      <c r="I111" s="109" t="s">
        <v>173</v>
      </c>
      <c r="J111" s="109" t="s">
        <v>173</v>
      </c>
      <c r="K111" s="109" t="s">
        <v>173</v>
      </c>
      <c r="L111" s="109" t="s">
        <v>173</v>
      </c>
      <c r="M111" s="109" t="s">
        <v>173</v>
      </c>
      <c r="O111" s="17" t="s">
        <v>230</v>
      </c>
      <c r="P111" s="18" t="n">
        <v>197671</v>
      </c>
      <c r="Q111" s="18" t="n">
        <v>72111</v>
      </c>
      <c r="R111" s="109" t="s">
        <v>173</v>
      </c>
      <c r="S111" s="18" t="n">
        <v>63</v>
      </c>
      <c r="T111" s="109" t="s">
        <v>173</v>
      </c>
      <c r="U111" s="109" t="s">
        <v>173</v>
      </c>
      <c r="V111" s="109" t="s">
        <v>173</v>
      </c>
      <c r="W111" s="109" t="s">
        <v>173</v>
      </c>
      <c r="X111" s="18" t="n">
        <v>118038</v>
      </c>
      <c r="Y111" s="18" t="n">
        <v>7459</v>
      </c>
      <c r="Z111" s="109" t="s">
        <v>173</v>
      </c>
    </row>
    <row r="112" customFormat="false" ht="13.8" hidden="false" customHeight="false" outlineLevel="0" collapsed="false">
      <c r="B112" s="17" t="s">
        <v>256</v>
      </c>
      <c r="C112" s="18" t="n">
        <v>53174</v>
      </c>
      <c r="D112" s="109" t="s">
        <v>173</v>
      </c>
      <c r="E112" s="109" t="s">
        <v>173</v>
      </c>
      <c r="F112" s="109" t="s">
        <v>173</v>
      </c>
      <c r="G112" s="109" t="s">
        <v>173</v>
      </c>
      <c r="H112" s="109" t="s">
        <v>173</v>
      </c>
      <c r="I112" s="109" t="s">
        <v>173</v>
      </c>
      <c r="J112" s="109" t="s">
        <v>173</v>
      </c>
      <c r="K112" s="109" t="s">
        <v>173</v>
      </c>
      <c r="L112" s="18" t="n">
        <v>53174</v>
      </c>
      <c r="M112" s="109" t="s">
        <v>173</v>
      </c>
      <c r="O112" s="17" t="s">
        <v>215</v>
      </c>
      <c r="P112" s="18" t="n">
        <v>190867</v>
      </c>
      <c r="Q112" s="18" t="n">
        <v>9647</v>
      </c>
      <c r="R112" s="109" t="s">
        <v>173</v>
      </c>
      <c r="S112" s="18" t="n">
        <v>176440</v>
      </c>
      <c r="T112" s="109" t="s">
        <v>173</v>
      </c>
      <c r="U112" s="109" t="s">
        <v>173</v>
      </c>
      <c r="V112" s="109" t="s">
        <v>173</v>
      </c>
      <c r="W112" s="18" t="n">
        <v>56</v>
      </c>
      <c r="X112" s="109" t="s">
        <v>173</v>
      </c>
      <c r="Y112" s="18" t="n">
        <v>4723</v>
      </c>
      <c r="Z112" s="109" t="s">
        <v>173</v>
      </c>
    </row>
    <row r="113" customFormat="false" ht="13.8" hidden="false" customHeight="false" outlineLevel="0" collapsed="false">
      <c r="B113" s="17" t="s">
        <v>233</v>
      </c>
      <c r="C113" s="18" t="n">
        <v>50372</v>
      </c>
      <c r="D113" s="18" t="n">
        <v>7898</v>
      </c>
      <c r="E113" s="18" t="n">
        <v>35146</v>
      </c>
      <c r="F113" s="18" t="n">
        <v>1162</v>
      </c>
      <c r="G113" s="109" t="s">
        <v>173</v>
      </c>
      <c r="H113" s="109" t="s">
        <v>173</v>
      </c>
      <c r="I113" s="109" t="s">
        <v>173</v>
      </c>
      <c r="J113" s="109" t="s">
        <v>173</v>
      </c>
      <c r="K113" s="109" t="s">
        <v>173</v>
      </c>
      <c r="L113" s="18" t="n">
        <v>6167</v>
      </c>
      <c r="M113" s="109" t="s">
        <v>173</v>
      </c>
      <c r="O113" s="17" t="s">
        <v>231</v>
      </c>
      <c r="P113" s="18" t="n">
        <v>188664</v>
      </c>
      <c r="Q113" s="18" t="n">
        <v>23441</v>
      </c>
      <c r="R113" s="109" t="s">
        <v>173</v>
      </c>
      <c r="S113" s="18" t="n">
        <v>129814</v>
      </c>
      <c r="T113" s="109" t="s">
        <v>173</v>
      </c>
      <c r="U113" s="109" t="s">
        <v>173</v>
      </c>
      <c r="V113" s="109" t="s">
        <v>173</v>
      </c>
      <c r="W113" s="18" t="n">
        <v>318</v>
      </c>
      <c r="X113" s="109" t="s">
        <v>173</v>
      </c>
      <c r="Y113" s="18" t="n">
        <v>35091</v>
      </c>
      <c r="Z113" s="109" t="s">
        <v>173</v>
      </c>
    </row>
    <row r="114" customFormat="false" ht="13.8" hidden="false" customHeight="false" outlineLevel="0" collapsed="false">
      <c r="B114" s="17" t="s">
        <v>241</v>
      </c>
      <c r="C114" s="18" t="n">
        <v>46597</v>
      </c>
      <c r="D114" s="18" t="n">
        <v>21244</v>
      </c>
      <c r="E114" s="109" t="s">
        <v>173</v>
      </c>
      <c r="F114" s="109" t="s">
        <v>173</v>
      </c>
      <c r="G114" s="109" t="s">
        <v>173</v>
      </c>
      <c r="H114" s="109" t="s">
        <v>173</v>
      </c>
      <c r="I114" s="18" t="n">
        <v>1230</v>
      </c>
      <c r="J114" s="109" t="s">
        <v>173</v>
      </c>
      <c r="K114" s="109" t="s">
        <v>173</v>
      </c>
      <c r="L114" s="18" t="n">
        <v>24123</v>
      </c>
      <c r="M114" s="109" t="s">
        <v>173</v>
      </c>
      <c r="O114" s="17" t="s">
        <v>222</v>
      </c>
      <c r="P114" s="18" t="n">
        <v>185561</v>
      </c>
      <c r="Q114" s="18" t="n">
        <v>183536</v>
      </c>
      <c r="R114" s="109" t="s">
        <v>173</v>
      </c>
      <c r="S114" s="18" t="n">
        <v>753</v>
      </c>
      <c r="T114" s="109" t="s">
        <v>173</v>
      </c>
      <c r="U114" s="109" t="s">
        <v>173</v>
      </c>
      <c r="V114" s="109" t="s">
        <v>173</v>
      </c>
      <c r="W114" s="18" t="n">
        <v>1272</v>
      </c>
      <c r="X114" s="109" t="s">
        <v>173</v>
      </c>
      <c r="Y114" s="109" t="s">
        <v>173</v>
      </c>
      <c r="Z114" s="109" t="s">
        <v>173</v>
      </c>
    </row>
    <row r="115" customFormat="false" ht="13.8" hidden="false" customHeight="false" outlineLevel="0" collapsed="false">
      <c r="B115" s="17" t="s">
        <v>312</v>
      </c>
      <c r="C115" s="18" t="n">
        <v>44829</v>
      </c>
      <c r="D115" s="18" t="n">
        <v>44829</v>
      </c>
      <c r="E115" s="109" t="s">
        <v>173</v>
      </c>
      <c r="F115" s="109" t="s">
        <v>173</v>
      </c>
      <c r="G115" s="109" t="s">
        <v>173</v>
      </c>
      <c r="H115" s="109" t="s">
        <v>173</v>
      </c>
      <c r="I115" s="109" t="s">
        <v>173</v>
      </c>
      <c r="J115" s="109" t="s">
        <v>173</v>
      </c>
      <c r="K115" s="109" t="s">
        <v>173</v>
      </c>
      <c r="L115" s="109" t="s">
        <v>173</v>
      </c>
      <c r="M115" s="109" t="s">
        <v>173</v>
      </c>
      <c r="O115" s="17" t="s">
        <v>190</v>
      </c>
      <c r="P115" s="18" t="n">
        <v>184612</v>
      </c>
      <c r="Q115" s="18" t="n">
        <v>22223</v>
      </c>
      <c r="R115" s="109" t="s">
        <v>173</v>
      </c>
      <c r="S115" s="109" t="s">
        <v>173</v>
      </c>
      <c r="T115" s="18" t="n">
        <v>6408</v>
      </c>
      <c r="U115" s="109" t="s">
        <v>173</v>
      </c>
      <c r="V115" s="18" t="n">
        <v>29454</v>
      </c>
      <c r="W115" s="18" t="n">
        <v>71301</v>
      </c>
      <c r="X115" s="18" t="n">
        <v>43</v>
      </c>
      <c r="Y115" s="18" t="n">
        <v>55182</v>
      </c>
      <c r="Z115" s="109" t="s">
        <v>173</v>
      </c>
    </row>
    <row r="116" customFormat="false" ht="13.8" hidden="false" customHeight="false" outlineLevel="0" collapsed="false">
      <c r="B116" s="17" t="s">
        <v>191</v>
      </c>
      <c r="C116" s="18" t="n">
        <v>43764</v>
      </c>
      <c r="D116" s="18" t="n">
        <v>43433</v>
      </c>
      <c r="E116" s="109" t="s">
        <v>173</v>
      </c>
      <c r="F116" s="18" t="n">
        <v>37</v>
      </c>
      <c r="G116" s="109" t="s">
        <v>173</v>
      </c>
      <c r="H116" s="18" t="n">
        <v>294</v>
      </c>
      <c r="I116" s="109" t="s">
        <v>173</v>
      </c>
      <c r="J116" s="109" t="s">
        <v>173</v>
      </c>
      <c r="K116" s="109" t="s">
        <v>173</v>
      </c>
      <c r="L116" s="109" t="s">
        <v>173</v>
      </c>
      <c r="M116" s="109" t="s">
        <v>173</v>
      </c>
      <c r="O116" s="17" t="s">
        <v>251</v>
      </c>
      <c r="P116" s="18" t="n">
        <v>179471</v>
      </c>
      <c r="Q116" s="18" t="n">
        <v>5</v>
      </c>
      <c r="R116" s="18" t="n">
        <v>100375</v>
      </c>
      <c r="S116" s="18" t="n">
        <v>76348</v>
      </c>
      <c r="T116" s="109" t="s">
        <v>173</v>
      </c>
      <c r="U116" s="109" t="s">
        <v>173</v>
      </c>
      <c r="V116" s="109" t="s">
        <v>173</v>
      </c>
      <c r="W116" s="18" t="n">
        <v>63</v>
      </c>
      <c r="X116" s="18" t="n">
        <v>109</v>
      </c>
      <c r="Y116" s="18" t="n">
        <v>2571</v>
      </c>
      <c r="Z116" s="109" t="s">
        <v>173</v>
      </c>
    </row>
    <row r="117" customFormat="false" ht="13.8" hidden="false" customHeight="false" outlineLevel="0" collapsed="false">
      <c r="B117" s="17" t="s">
        <v>223</v>
      </c>
      <c r="C117" s="18" t="n">
        <v>42629</v>
      </c>
      <c r="D117" s="109" t="s">
        <v>173</v>
      </c>
      <c r="E117" s="18" t="n">
        <v>42629</v>
      </c>
      <c r="F117" s="109" t="s">
        <v>173</v>
      </c>
      <c r="G117" s="109" t="s">
        <v>173</v>
      </c>
      <c r="H117" s="109" t="s">
        <v>173</v>
      </c>
      <c r="I117" s="109" t="s">
        <v>173</v>
      </c>
      <c r="J117" s="109" t="s">
        <v>173</v>
      </c>
      <c r="K117" s="109" t="s">
        <v>173</v>
      </c>
      <c r="L117" s="109" t="s">
        <v>173</v>
      </c>
      <c r="M117" s="109" t="s">
        <v>173</v>
      </c>
      <c r="O117" s="17" t="s">
        <v>65</v>
      </c>
      <c r="P117" s="18" t="n">
        <v>173550</v>
      </c>
      <c r="Q117" s="18" t="n">
        <v>610</v>
      </c>
      <c r="R117" s="109" t="s">
        <v>173</v>
      </c>
      <c r="S117" s="109" t="s">
        <v>173</v>
      </c>
      <c r="T117" s="109" t="s">
        <v>173</v>
      </c>
      <c r="U117" s="109" t="s">
        <v>173</v>
      </c>
      <c r="V117" s="18" t="n">
        <v>115998</v>
      </c>
      <c r="W117" s="18" t="n">
        <v>946</v>
      </c>
      <c r="X117" s="18" t="n">
        <v>10683</v>
      </c>
      <c r="Y117" s="18" t="n">
        <v>45313</v>
      </c>
      <c r="Z117" s="109" t="s">
        <v>173</v>
      </c>
    </row>
    <row r="118" customFormat="false" ht="13.8" hidden="false" customHeight="false" outlineLevel="0" collapsed="false">
      <c r="B118" s="17" t="s">
        <v>253</v>
      </c>
      <c r="C118" s="18" t="n">
        <v>41587</v>
      </c>
      <c r="D118" s="18" t="n">
        <v>29366</v>
      </c>
      <c r="E118" s="18" t="n">
        <v>12222</v>
      </c>
      <c r="F118" s="109" t="s">
        <v>173</v>
      </c>
      <c r="G118" s="109" t="s">
        <v>173</v>
      </c>
      <c r="H118" s="109" t="s">
        <v>173</v>
      </c>
      <c r="I118" s="109" t="s">
        <v>173</v>
      </c>
      <c r="J118" s="109" t="s">
        <v>173</v>
      </c>
      <c r="K118" s="109" t="s">
        <v>173</v>
      </c>
      <c r="L118" s="109" t="s">
        <v>173</v>
      </c>
      <c r="M118" s="109" t="s">
        <v>173</v>
      </c>
      <c r="O118" s="17" t="s">
        <v>249</v>
      </c>
      <c r="P118" s="18" t="n">
        <v>171352</v>
      </c>
      <c r="Q118" s="18" t="n">
        <v>153270</v>
      </c>
      <c r="R118" s="18" t="n">
        <v>2844</v>
      </c>
      <c r="S118" s="109" t="s">
        <v>173</v>
      </c>
      <c r="T118" s="109" t="s">
        <v>173</v>
      </c>
      <c r="U118" s="109" t="s">
        <v>173</v>
      </c>
      <c r="V118" s="18" t="n">
        <v>1838</v>
      </c>
      <c r="W118" s="109" t="s">
        <v>173</v>
      </c>
      <c r="X118" s="18" t="n">
        <v>916</v>
      </c>
      <c r="Y118" s="18" t="n">
        <v>12484</v>
      </c>
      <c r="Z118" s="109" t="s">
        <v>173</v>
      </c>
    </row>
    <row r="119" customFormat="false" ht="13.8" hidden="false" customHeight="false" outlineLevel="0" collapsed="false">
      <c r="B119" s="17" t="s">
        <v>221</v>
      </c>
      <c r="C119" s="18" t="n">
        <v>39319</v>
      </c>
      <c r="D119" s="18" t="n">
        <v>39319</v>
      </c>
      <c r="E119" s="109" t="s">
        <v>173</v>
      </c>
      <c r="F119" s="109" t="s">
        <v>173</v>
      </c>
      <c r="G119" s="109" t="s">
        <v>173</v>
      </c>
      <c r="H119" s="109" t="s">
        <v>173</v>
      </c>
      <c r="I119" s="109" t="s">
        <v>173</v>
      </c>
      <c r="J119" s="109" t="s">
        <v>173</v>
      </c>
      <c r="K119" s="109" t="s">
        <v>173</v>
      </c>
      <c r="L119" s="109" t="s">
        <v>173</v>
      </c>
      <c r="M119" s="109" t="s">
        <v>173</v>
      </c>
      <c r="O119" s="17" t="s">
        <v>200</v>
      </c>
      <c r="P119" s="18" t="n">
        <v>166846</v>
      </c>
      <c r="Q119" s="109" t="s">
        <v>173</v>
      </c>
      <c r="R119" s="109" t="s">
        <v>173</v>
      </c>
      <c r="S119" s="109" t="s">
        <v>173</v>
      </c>
      <c r="T119" s="109" t="s">
        <v>173</v>
      </c>
      <c r="U119" s="109" t="s">
        <v>173</v>
      </c>
      <c r="V119" s="109" t="s">
        <v>173</v>
      </c>
      <c r="W119" s="18" t="n">
        <v>164413</v>
      </c>
      <c r="X119" s="18" t="n">
        <v>9</v>
      </c>
      <c r="Y119" s="18" t="n">
        <v>2424</v>
      </c>
      <c r="Z119" s="109" t="s">
        <v>173</v>
      </c>
    </row>
    <row r="120" customFormat="false" ht="13.8" hidden="false" customHeight="false" outlineLevel="0" collapsed="false">
      <c r="B120" s="17" t="s">
        <v>230</v>
      </c>
      <c r="C120" s="18" t="n">
        <v>37448</v>
      </c>
      <c r="D120" s="109" t="s">
        <v>173</v>
      </c>
      <c r="E120" s="109" t="s">
        <v>173</v>
      </c>
      <c r="F120" s="109" t="s">
        <v>173</v>
      </c>
      <c r="G120" s="109" t="s">
        <v>173</v>
      </c>
      <c r="H120" s="109" t="s">
        <v>173</v>
      </c>
      <c r="I120" s="109" t="s">
        <v>173</v>
      </c>
      <c r="J120" s="18" t="n">
        <v>2173</v>
      </c>
      <c r="K120" s="18" t="n">
        <v>16496</v>
      </c>
      <c r="L120" s="18" t="n">
        <v>18779</v>
      </c>
      <c r="M120" s="109" t="s">
        <v>173</v>
      </c>
      <c r="O120" s="17" t="s">
        <v>221</v>
      </c>
      <c r="P120" s="18" t="n">
        <v>125962</v>
      </c>
      <c r="Q120" s="18" t="n">
        <v>61147</v>
      </c>
      <c r="R120" s="109" t="s">
        <v>173</v>
      </c>
      <c r="S120" s="109" t="s">
        <v>173</v>
      </c>
      <c r="T120" s="109" t="s">
        <v>173</v>
      </c>
      <c r="U120" s="109" t="s">
        <v>173</v>
      </c>
      <c r="V120" s="109" t="s">
        <v>173</v>
      </c>
      <c r="W120" s="18" t="n">
        <v>572</v>
      </c>
      <c r="X120" s="18" t="n">
        <v>39</v>
      </c>
      <c r="Y120" s="18" t="n">
        <v>64204</v>
      </c>
      <c r="Z120" s="109" t="s">
        <v>173</v>
      </c>
    </row>
    <row r="121" customFormat="false" ht="13.8" hidden="false" customHeight="false" outlineLevel="0" collapsed="false">
      <c r="B121" s="17" t="s">
        <v>276</v>
      </c>
      <c r="C121" s="18" t="n">
        <v>32336</v>
      </c>
      <c r="D121" s="109" t="s">
        <v>173</v>
      </c>
      <c r="E121" s="109" t="s">
        <v>173</v>
      </c>
      <c r="F121" s="109" t="s">
        <v>173</v>
      </c>
      <c r="G121" s="109" t="s">
        <v>173</v>
      </c>
      <c r="H121" s="109" t="s">
        <v>173</v>
      </c>
      <c r="I121" s="18" t="n">
        <v>665</v>
      </c>
      <c r="J121" s="18" t="n">
        <v>151</v>
      </c>
      <c r="K121" s="18" t="n">
        <v>7416</v>
      </c>
      <c r="L121" s="18" t="n">
        <v>24104</v>
      </c>
      <c r="M121" s="109" t="s">
        <v>173</v>
      </c>
      <c r="O121" s="17" t="s">
        <v>219</v>
      </c>
      <c r="P121" s="18" t="n">
        <v>121657</v>
      </c>
      <c r="Q121" s="109" t="s">
        <v>173</v>
      </c>
      <c r="R121" s="109" t="s">
        <v>173</v>
      </c>
      <c r="S121" s="109" t="s">
        <v>173</v>
      </c>
      <c r="T121" s="109" t="s">
        <v>173</v>
      </c>
      <c r="U121" s="109" t="s">
        <v>173</v>
      </c>
      <c r="V121" s="18" t="n">
        <v>108072</v>
      </c>
      <c r="W121" s="18" t="n">
        <v>406</v>
      </c>
      <c r="X121" s="18" t="n">
        <v>10739</v>
      </c>
      <c r="Y121" s="18" t="n">
        <v>2441</v>
      </c>
      <c r="Z121" s="109" t="s">
        <v>173</v>
      </c>
    </row>
    <row r="122" customFormat="false" ht="13.8" hidden="false" customHeight="false" outlineLevel="0" collapsed="false">
      <c r="B122" s="17" t="s">
        <v>268</v>
      </c>
      <c r="C122" s="18" t="n">
        <v>31680</v>
      </c>
      <c r="D122" s="109" t="s">
        <v>173</v>
      </c>
      <c r="E122" s="109" t="s">
        <v>173</v>
      </c>
      <c r="F122" s="109" t="s">
        <v>173</v>
      </c>
      <c r="G122" s="18" t="n">
        <v>31680</v>
      </c>
      <c r="H122" s="109" t="s">
        <v>173</v>
      </c>
      <c r="I122" s="109" t="s">
        <v>173</v>
      </c>
      <c r="J122" s="109" t="s">
        <v>173</v>
      </c>
      <c r="K122" s="109" t="s">
        <v>173</v>
      </c>
      <c r="L122" s="109" t="s">
        <v>173</v>
      </c>
      <c r="M122" s="109" t="s">
        <v>173</v>
      </c>
      <c r="O122" s="17" t="s">
        <v>258</v>
      </c>
      <c r="P122" s="18" t="n">
        <v>107067</v>
      </c>
      <c r="Q122" s="18" t="n">
        <v>67980</v>
      </c>
      <c r="R122" s="109" t="s">
        <v>173</v>
      </c>
      <c r="S122" s="18" t="n">
        <v>6683</v>
      </c>
      <c r="T122" s="109" t="s">
        <v>173</v>
      </c>
      <c r="U122" s="109" t="s">
        <v>173</v>
      </c>
      <c r="V122" s="18" t="n">
        <v>4898</v>
      </c>
      <c r="W122" s="109" t="s">
        <v>173</v>
      </c>
      <c r="X122" s="18" t="n">
        <v>5261</v>
      </c>
      <c r="Y122" s="18" t="n">
        <v>22245</v>
      </c>
      <c r="Z122" s="109" t="s">
        <v>173</v>
      </c>
    </row>
    <row r="123" customFormat="false" ht="13.8" hidden="false" customHeight="false" outlineLevel="0" collapsed="false">
      <c r="B123" s="17" t="s">
        <v>243</v>
      </c>
      <c r="C123" s="18" t="n">
        <v>31241</v>
      </c>
      <c r="D123" s="109" t="s">
        <v>173</v>
      </c>
      <c r="E123" s="109" t="s">
        <v>173</v>
      </c>
      <c r="F123" s="109" t="s">
        <v>173</v>
      </c>
      <c r="G123" s="109" t="s">
        <v>173</v>
      </c>
      <c r="H123" s="109" t="s">
        <v>173</v>
      </c>
      <c r="I123" s="109" t="s">
        <v>173</v>
      </c>
      <c r="J123" s="109" t="s">
        <v>173</v>
      </c>
      <c r="K123" s="18" t="n">
        <v>31241</v>
      </c>
      <c r="L123" s="109" t="s">
        <v>173</v>
      </c>
      <c r="M123" s="109" t="s">
        <v>173</v>
      </c>
      <c r="O123" s="17" t="s">
        <v>260</v>
      </c>
      <c r="P123" s="18" t="n">
        <v>73156</v>
      </c>
      <c r="Q123" s="109" t="s">
        <v>173</v>
      </c>
      <c r="R123" s="109" t="s">
        <v>173</v>
      </c>
      <c r="S123" s="109" t="s">
        <v>173</v>
      </c>
      <c r="T123" s="109" t="s">
        <v>173</v>
      </c>
      <c r="U123" s="109" t="s">
        <v>173</v>
      </c>
      <c r="V123" s="109" t="s">
        <v>173</v>
      </c>
      <c r="W123" s="18" t="n">
        <v>293</v>
      </c>
      <c r="X123" s="18" t="n">
        <v>3805</v>
      </c>
      <c r="Y123" s="18" t="n">
        <v>69058</v>
      </c>
      <c r="Z123" s="109" t="s">
        <v>173</v>
      </c>
    </row>
    <row r="124" customFormat="false" ht="13.8" hidden="false" customHeight="false" outlineLevel="0" collapsed="false">
      <c r="B124" s="17" t="s">
        <v>319</v>
      </c>
      <c r="C124" s="18" t="n">
        <v>29053</v>
      </c>
      <c r="D124" s="18" t="n">
        <v>29053</v>
      </c>
      <c r="E124" s="109" t="s">
        <v>173</v>
      </c>
      <c r="F124" s="109" t="s">
        <v>173</v>
      </c>
      <c r="G124" s="109" t="s">
        <v>173</v>
      </c>
      <c r="H124" s="109" t="s">
        <v>173</v>
      </c>
      <c r="I124" s="109" t="s">
        <v>173</v>
      </c>
      <c r="J124" s="109" t="s">
        <v>173</v>
      </c>
      <c r="K124" s="109" t="s">
        <v>173</v>
      </c>
      <c r="L124" s="109" t="s">
        <v>173</v>
      </c>
      <c r="M124" s="109" t="s">
        <v>173</v>
      </c>
      <c r="O124" s="17" t="s">
        <v>163</v>
      </c>
      <c r="P124" s="18" t="n">
        <v>70365</v>
      </c>
      <c r="Q124" s="109" t="s">
        <v>173</v>
      </c>
      <c r="R124" s="109" t="s">
        <v>173</v>
      </c>
      <c r="S124" s="18" t="n">
        <v>4329</v>
      </c>
      <c r="T124" s="109" t="s">
        <v>173</v>
      </c>
      <c r="U124" s="109" t="s">
        <v>173</v>
      </c>
      <c r="V124" s="109" t="s">
        <v>173</v>
      </c>
      <c r="W124" s="18" t="n">
        <v>991</v>
      </c>
      <c r="X124" s="18" t="n">
        <v>62989</v>
      </c>
      <c r="Y124" s="18" t="n">
        <v>2057</v>
      </c>
      <c r="Z124" s="109" t="s">
        <v>173</v>
      </c>
    </row>
    <row r="125" customFormat="false" ht="13.8" hidden="false" customHeight="false" outlineLevel="0" collapsed="false">
      <c r="B125" s="17" t="s">
        <v>235</v>
      </c>
      <c r="C125" s="18" t="n">
        <v>28293</v>
      </c>
      <c r="D125" s="18" t="n">
        <v>28293</v>
      </c>
      <c r="E125" s="109" t="s">
        <v>173</v>
      </c>
      <c r="F125" s="109" t="s">
        <v>173</v>
      </c>
      <c r="G125" s="109" t="s">
        <v>173</v>
      </c>
      <c r="H125" s="109" t="s">
        <v>173</v>
      </c>
      <c r="I125" s="109" t="s">
        <v>173</v>
      </c>
      <c r="J125" s="109" t="s">
        <v>173</v>
      </c>
      <c r="K125" s="109" t="s">
        <v>173</v>
      </c>
      <c r="L125" s="109" t="s">
        <v>173</v>
      </c>
      <c r="M125" s="109" t="s">
        <v>173</v>
      </c>
      <c r="O125" s="17" t="s">
        <v>226</v>
      </c>
      <c r="P125" s="18" t="n">
        <v>66699</v>
      </c>
      <c r="Q125" s="18" t="n">
        <v>60652</v>
      </c>
      <c r="R125" s="109" t="s">
        <v>173</v>
      </c>
      <c r="S125" s="109" t="s">
        <v>173</v>
      </c>
      <c r="T125" s="109" t="s">
        <v>173</v>
      </c>
      <c r="U125" s="109" t="s">
        <v>173</v>
      </c>
      <c r="V125" s="109" t="s">
        <v>173</v>
      </c>
      <c r="W125" s="109" t="s">
        <v>173</v>
      </c>
      <c r="X125" s="18" t="n">
        <v>601</v>
      </c>
      <c r="Y125" s="18" t="n">
        <v>5446</v>
      </c>
      <c r="Z125" s="109" t="s">
        <v>173</v>
      </c>
    </row>
    <row r="126" customFormat="false" ht="13.8" hidden="false" customHeight="false" outlineLevel="0" collapsed="false">
      <c r="B126" s="17" t="s">
        <v>237</v>
      </c>
      <c r="C126" s="18" t="n">
        <v>27777</v>
      </c>
      <c r="D126" s="109" t="s">
        <v>173</v>
      </c>
      <c r="E126" s="109" t="s">
        <v>173</v>
      </c>
      <c r="F126" s="109" t="s">
        <v>173</v>
      </c>
      <c r="G126" s="109" t="s">
        <v>173</v>
      </c>
      <c r="H126" s="109" t="s">
        <v>173</v>
      </c>
      <c r="I126" s="109" t="s">
        <v>173</v>
      </c>
      <c r="J126" s="109" t="s">
        <v>173</v>
      </c>
      <c r="K126" s="18" t="n">
        <v>27777</v>
      </c>
      <c r="L126" s="109" t="s">
        <v>173</v>
      </c>
      <c r="M126" s="109" t="s">
        <v>173</v>
      </c>
      <c r="O126" s="17" t="s">
        <v>276</v>
      </c>
      <c r="P126" s="18" t="n">
        <v>65930</v>
      </c>
      <c r="Q126" s="109" t="s">
        <v>173</v>
      </c>
      <c r="R126" s="109" t="s">
        <v>173</v>
      </c>
      <c r="S126" s="18" t="n">
        <v>65930</v>
      </c>
      <c r="T126" s="109" t="s">
        <v>173</v>
      </c>
      <c r="U126" s="109" t="s">
        <v>173</v>
      </c>
      <c r="V126" s="109" t="s">
        <v>173</v>
      </c>
      <c r="W126" s="109" t="s">
        <v>173</v>
      </c>
      <c r="X126" s="109" t="s">
        <v>173</v>
      </c>
      <c r="Y126" s="109" t="s">
        <v>173</v>
      </c>
      <c r="Z126" s="109" t="s">
        <v>173</v>
      </c>
    </row>
    <row r="127" customFormat="false" ht="13.8" hidden="false" customHeight="false" outlineLevel="0" collapsed="false">
      <c r="B127" s="17" t="s">
        <v>305</v>
      </c>
      <c r="C127" s="18" t="n">
        <v>27708</v>
      </c>
      <c r="D127" s="109" t="s">
        <v>173</v>
      </c>
      <c r="E127" s="109" t="s">
        <v>173</v>
      </c>
      <c r="F127" s="109" t="s">
        <v>173</v>
      </c>
      <c r="G127" s="109" t="s">
        <v>173</v>
      </c>
      <c r="H127" s="109" t="s">
        <v>173</v>
      </c>
      <c r="I127" s="109" t="s">
        <v>173</v>
      </c>
      <c r="J127" s="109" t="s">
        <v>173</v>
      </c>
      <c r="K127" s="109" t="s">
        <v>173</v>
      </c>
      <c r="L127" s="18" t="n">
        <v>27708</v>
      </c>
      <c r="M127" s="109" t="s">
        <v>173</v>
      </c>
      <c r="O127" s="17" t="s">
        <v>274</v>
      </c>
      <c r="P127" s="18" t="n">
        <v>63301</v>
      </c>
      <c r="Q127" s="18" t="n">
        <v>59542</v>
      </c>
      <c r="R127" s="109" t="s">
        <v>173</v>
      </c>
      <c r="S127" s="18" t="n">
        <v>2960</v>
      </c>
      <c r="T127" s="109" t="s">
        <v>173</v>
      </c>
      <c r="U127" s="109" t="s">
        <v>173</v>
      </c>
      <c r="V127" s="109" t="s">
        <v>173</v>
      </c>
      <c r="W127" s="18" t="n">
        <v>799</v>
      </c>
      <c r="X127" s="109" t="s">
        <v>173</v>
      </c>
      <c r="Y127" s="109" t="s">
        <v>173</v>
      </c>
      <c r="Z127" s="109" t="s">
        <v>173</v>
      </c>
    </row>
    <row r="128" customFormat="false" ht="13.8" hidden="false" customHeight="false" outlineLevel="0" collapsed="false">
      <c r="B128" s="17" t="s">
        <v>189</v>
      </c>
      <c r="C128" s="18" t="n">
        <v>25260</v>
      </c>
      <c r="D128" s="109" t="s">
        <v>173</v>
      </c>
      <c r="E128" s="109" t="s">
        <v>173</v>
      </c>
      <c r="F128" s="109" t="s">
        <v>173</v>
      </c>
      <c r="G128" s="109" t="s">
        <v>173</v>
      </c>
      <c r="H128" s="109" t="s">
        <v>173</v>
      </c>
      <c r="I128" s="109" t="s">
        <v>173</v>
      </c>
      <c r="J128" s="109" t="s">
        <v>173</v>
      </c>
      <c r="K128" s="109" t="s">
        <v>173</v>
      </c>
      <c r="L128" s="18" t="n">
        <v>25260</v>
      </c>
      <c r="M128" s="109" t="s">
        <v>173</v>
      </c>
      <c r="O128" s="17" t="s">
        <v>236</v>
      </c>
      <c r="P128" s="18" t="n">
        <v>57759</v>
      </c>
      <c r="Q128" s="18" t="n">
        <v>24401</v>
      </c>
      <c r="R128" s="109" t="s">
        <v>173</v>
      </c>
      <c r="S128" s="109" t="s">
        <v>173</v>
      </c>
      <c r="T128" s="109" t="s">
        <v>173</v>
      </c>
      <c r="U128" s="109" t="s">
        <v>173</v>
      </c>
      <c r="V128" s="109" t="s">
        <v>173</v>
      </c>
      <c r="W128" s="18" t="n">
        <v>1150</v>
      </c>
      <c r="X128" s="109" t="s">
        <v>173</v>
      </c>
      <c r="Y128" s="18" t="n">
        <v>32209</v>
      </c>
      <c r="Z128" s="109" t="s">
        <v>173</v>
      </c>
    </row>
    <row r="129" customFormat="false" ht="13.8" hidden="false" customHeight="false" outlineLevel="0" collapsed="false">
      <c r="B129" s="17" t="s">
        <v>299</v>
      </c>
      <c r="C129" s="18" t="n">
        <v>24571</v>
      </c>
      <c r="D129" s="109" t="s">
        <v>173</v>
      </c>
      <c r="E129" s="109" t="s">
        <v>173</v>
      </c>
      <c r="F129" s="109" t="s">
        <v>173</v>
      </c>
      <c r="G129" s="109" t="s">
        <v>173</v>
      </c>
      <c r="H129" s="109" t="s">
        <v>173</v>
      </c>
      <c r="I129" s="109" t="s">
        <v>173</v>
      </c>
      <c r="J129" s="109" t="s">
        <v>173</v>
      </c>
      <c r="K129" s="109" t="s">
        <v>173</v>
      </c>
      <c r="L129" s="18" t="n">
        <v>24571</v>
      </c>
      <c r="M129" s="109" t="s">
        <v>173</v>
      </c>
      <c r="O129" s="17" t="s">
        <v>306</v>
      </c>
      <c r="P129" s="18" t="n">
        <v>52568</v>
      </c>
      <c r="Q129" s="109" t="s">
        <v>173</v>
      </c>
      <c r="R129" s="109" t="s">
        <v>173</v>
      </c>
      <c r="S129" s="18" t="n">
        <v>52568</v>
      </c>
      <c r="T129" s="109" t="s">
        <v>173</v>
      </c>
      <c r="U129" s="109" t="s">
        <v>173</v>
      </c>
      <c r="V129" s="109" t="s">
        <v>173</v>
      </c>
      <c r="W129" s="109" t="s">
        <v>173</v>
      </c>
      <c r="X129" s="109" t="s">
        <v>173</v>
      </c>
      <c r="Y129" s="109" t="s">
        <v>173</v>
      </c>
      <c r="Z129" s="109" t="s">
        <v>173</v>
      </c>
    </row>
    <row r="130" customFormat="false" ht="13.8" hidden="false" customHeight="false" outlineLevel="0" collapsed="false">
      <c r="B130" s="17" t="s">
        <v>261</v>
      </c>
      <c r="C130" s="18" t="n">
        <v>21300</v>
      </c>
      <c r="D130" s="109" t="s">
        <v>173</v>
      </c>
      <c r="E130" s="109" t="s">
        <v>173</v>
      </c>
      <c r="F130" s="109" t="s">
        <v>173</v>
      </c>
      <c r="G130" s="109" t="s">
        <v>173</v>
      </c>
      <c r="H130" s="109" t="s">
        <v>173</v>
      </c>
      <c r="I130" s="109" t="s">
        <v>173</v>
      </c>
      <c r="J130" s="109" t="s">
        <v>173</v>
      </c>
      <c r="K130" s="18" t="n">
        <v>21300</v>
      </c>
      <c r="L130" s="109" t="s">
        <v>173</v>
      </c>
      <c r="M130" s="109" t="s">
        <v>173</v>
      </c>
      <c r="O130" s="17" t="s">
        <v>283</v>
      </c>
      <c r="P130" s="18" t="n">
        <v>47975</v>
      </c>
      <c r="Q130" s="109" t="s">
        <v>173</v>
      </c>
      <c r="R130" s="109" t="s">
        <v>173</v>
      </c>
      <c r="S130" s="18" t="n">
        <v>47736</v>
      </c>
      <c r="T130" s="109" t="s">
        <v>173</v>
      </c>
      <c r="U130" s="109" t="s">
        <v>173</v>
      </c>
      <c r="V130" s="109" t="s">
        <v>173</v>
      </c>
      <c r="W130" s="109" t="s">
        <v>173</v>
      </c>
      <c r="X130" s="18" t="n">
        <v>239</v>
      </c>
      <c r="Y130" s="109" t="s">
        <v>173</v>
      </c>
      <c r="Z130" s="109" t="s">
        <v>173</v>
      </c>
    </row>
    <row r="131" customFormat="false" ht="13.8" hidden="false" customHeight="false" outlineLevel="0" collapsed="false">
      <c r="B131" s="17" t="s">
        <v>201</v>
      </c>
      <c r="C131" s="18" t="n">
        <v>16642</v>
      </c>
      <c r="D131" s="18" t="n">
        <v>7120</v>
      </c>
      <c r="E131" s="109" t="s">
        <v>173</v>
      </c>
      <c r="F131" s="109" t="s">
        <v>173</v>
      </c>
      <c r="G131" s="109" t="s">
        <v>173</v>
      </c>
      <c r="H131" s="109" t="s">
        <v>173</v>
      </c>
      <c r="I131" s="109" t="s">
        <v>173</v>
      </c>
      <c r="J131" s="109" t="s">
        <v>173</v>
      </c>
      <c r="K131" s="109" t="s">
        <v>173</v>
      </c>
      <c r="L131" s="18" t="n">
        <v>9522</v>
      </c>
      <c r="M131" s="109" t="s">
        <v>173</v>
      </c>
      <c r="O131" s="17" t="s">
        <v>244</v>
      </c>
      <c r="P131" s="18" t="n">
        <v>40656</v>
      </c>
      <c r="Q131" s="18" t="n">
        <v>2535</v>
      </c>
      <c r="R131" s="18" t="n">
        <v>4882</v>
      </c>
      <c r="S131" s="18" t="n">
        <v>437</v>
      </c>
      <c r="T131" s="109" t="s">
        <v>173</v>
      </c>
      <c r="U131" s="109" t="s">
        <v>173</v>
      </c>
      <c r="V131" s="109" t="s">
        <v>173</v>
      </c>
      <c r="W131" s="109" t="s">
        <v>173</v>
      </c>
      <c r="X131" s="18" t="n">
        <v>19674</v>
      </c>
      <c r="Y131" s="18" t="n">
        <v>13127</v>
      </c>
      <c r="Z131" s="109" t="s">
        <v>173</v>
      </c>
    </row>
    <row r="132" customFormat="false" ht="13.8" hidden="false" customHeight="false" outlineLevel="0" collapsed="false">
      <c r="B132" s="17" t="s">
        <v>258</v>
      </c>
      <c r="C132" s="18" t="n">
        <v>15271</v>
      </c>
      <c r="D132" s="18" t="n">
        <v>7529</v>
      </c>
      <c r="E132" s="18" t="n">
        <v>7742</v>
      </c>
      <c r="F132" s="109" t="s">
        <v>173</v>
      </c>
      <c r="G132" s="109" t="s">
        <v>173</v>
      </c>
      <c r="H132" s="109" t="s">
        <v>173</v>
      </c>
      <c r="I132" s="109" t="s">
        <v>173</v>
      </c>
      <c r="J132" s="109" t="s">
        <v>173</v>
      </c>
      <c r="K132" s="109" t="s">
        <v>173</v>
      </c>
      <c r="L132" s="109" t="s">
        <v>173</v>
      </c>
      <c r="M132" s="109" t="s">
        <v>173</v>
      </c>
      <c r="O132" s="17" t="s">
        <v>198</v>
      </c>
      <c r="P132" s="18" t="n">
        <v>33116</v>
      </c>
      <c r="Q132" s="109" t="s">
        <v>173</v>
      </c>
      <c r="R132" s="109" t="s">
        <v>173</v>
      </c>
      <c r="S132" s="109" t="s">
        <v>173</v>
      </c>
      <c r="T132" s="109" t="s">
        <v>173</v>
      </c>
      <c r="U132" s="109" t="s">
        <v>173</v>
      </c>
      <c r="V132" s="18" t="n">
        <v>33002</v>
      </c>
      <c r="W132" s="18" t="n">
        <v>114</v>
      </c>
      <c r="X132" s="109" t="s">
        <v>173</v>
      </c>
      <c r="Y132" s="109" t="s">
        <v>173</v>
      </c>
      <c r="Z132" s="109" t="s">
        <v>173</v>
      </c>
    </row>
    <row r="133" customFormat="false" ht="13.8" hidden="false" customHeight="false" outlineLevel="0" collapsed="false">
      <c r="B133" s="17" t="s">
        <v>238</v>
      </c>
      <c r="C133" s="18" t="n">
        <v>14985</v>
      </c>
      <c r="D133" s="109" t="s">
        <v>173</v>
      </c>
      <c r="E133" s="109" t="s">
        <v>173</v>
      </c>
      <c r="F133" s="109" t="s">
        <v>173</v>
      </c>
      <c r="G133" s="109" t="s">
        <v>173</v>
      </c>
      <c r="H133" s="109" t="s">
        <v>173</v>
      </c>
      <c r="I133" s="109" t="s">
        <v>173</v>
      </c>
      <c r="J133" s="109" t="s">
        <v>173</v>
      </c>
      <c r="K133" s="109" t="s">
        <v>173</v>
      </c>
      <c r="L133" s="18" t="n">
        <v>14985</v>
      </c>
      <c r="M133" s="109" t="s">
        <v>173</v>
      </c>
      <c r="O133" s="17" t="s">
        <v>278</v>
      </c>
      <c r="P133" s="18" t="n">
        <v>33055</v>
      </c>
      <c r="Q133" s="109" t="s">
        <v>173</v>
      </c>
      <c r="R133" s="18" t="n">
        <v>31878</v>
      </c>
      <c r="S133" s="109" t="s">
        <v>173</v>
      </c>
      <c r="T133" s="109" t="s">
        <v>173</v>
      </c>
      <c r="U133" s="109" t="s">
        <v>173</v>
      </c>
      <c r="V133" s="109" t="s">
        <v>173</v>
      </c>
      <c r="W133" s="109" t="s">
        <v>173</v>
      </c>
      <c r="X133" s="18" t="n">
        <v>201</v>
      </c>
      <c r="Y133" s="18" t="n">
        <v>976</v>
      </c>
      <c r="Z133" s="109" t="s">
        <v>173</v>
      </c>
    </row>
    <row r="134" customFormat="false" ht="13.8" hidden="false" customHeight="false" outlineLevel="0" collapsed="false">
      <c r="B134" s="17" t="s">
        <v>271</v>
      </c>
      <c r="C134" s="18" t="n">
        <v>14765</v>
      </c>
      <c r="D134" s="18" t="n">
        <v>14765</v>
      </c>
      <c r="E134" s="109" t="s">
        <v>173</v>
      </c>
      <c r="F134" s="109" t="s">
        <v>173</v>
      </c>
      <c r="G134" s="109" t="s">
        <v>173</v>
      </c>
      <c r="H134" s="109" t="s">
        <v>173</v>
      </c>
      <c r="I134" s="109" t="s">
        <v>173</v>
      </c>
      <c r="J134" s="109" t="s">
        <v>173</v>
      </c>
      <c r="K134" s="109" t="s">
        <v>173</v>
      </c>
      <c r="L134" s="109" t="s">
        <v>173</v>
      </c>
      <c r="M134" s="109" t="s">
        <v>173</v>
      </c>
      <c r="O134" s="17" t="s">
        <v>254</v>
      </c>
      <c r="P134" s="18" t="n">
        <v>28815</v>
      </c>
      <c r="Q134" s="18" t="n">
        <v>27142</v>
      </c>
      <c r="R134" s="109" t="s">
        <v>173</v>
      </c>
      <c r="S134" s="109" t="s">
        <v>173</v>
      </c>
      <c r="T134" s="109" t="s">
        <v>173</v>
      </c>
      <c r="U134" s="109" t="s">
        <v>173</v>
      </c>
      <c r="V134" s="18" t="n">
        <v>92</v>
      </c>
      <c r="W134" s="109" t="s">
        <v>173</v>
      </c>
      <c r="X134" s="18" t="n">
        <v>1323</v>
      </c>
      <c r="Y134" s="18" t="n">
        <v>259</v>
      </c>
      <c r="Z134" s="109" t="s">
        <v>173</v>
      </c>
    </row>
    <row r="135" customFormat="false" ht="13.8" hidden="false" customHeight="false" outlineLevel="0" collapsed="false">
      <c r="B135" s="17" t="s">
        <v>250</v>
      </c>
      <c r="C135" s="18" t="n">
        <v>14214</v>
      </c>
      <c r="D135" s="109" t="s">
        <v>173</v>
      </c>
      <c r="E135" s="109" t="s">
        <v>173</v>
      </c>
      <c r="F135" s="109" t="s">
        <v>173</v>
      </c>
      <c r="G135" s="109" t="s">
        <v>173</v>
      </c>
      <c r="H135" s="109" t="s">
        <v>173</v>
      </c>
      <c r="I135" s="109" t="s">
        <v>173</v>
      </c>
      <c r="J135" s="109" t="s">
        <v>173</v>
      </c>
      <c r="K135" s="109" t="s">
        <v>173</v>
      </c>
      <c r="L135" s="18" t="n">
        <v>14214</v>
      </c>
      <c r="M135" s="109" t="s">
        <v>173</v>
      </c>
      <c r="O135" s="17" t="s">
        <v>252</v>
      </c>
      <c r="P135" s="18" t="n">
        <v>25239</v>
      </c>
      <c r="Q135" s="18" t="n">
        <v>3076</v>
      </c>
      <c r="R135" s="109" t="s">
        <v>173</v>
      </c>
      <c r="S135" s="109" t="s">
        <v>173</v>
      </c>
      <c r="T135" s="109" t="s">
        <v>173</v>
      </c>
      <c r="U135" s="109" t="s">
        <v>173</v>
      </c>
      <c r="V135" s="18" t="n">
        <v>21949</v>
      </c>
      <c r="W135" s="18" t="n">
        <v>215</v>
      </c>
      <c r="X135" s="109" t="s">
        <v>173</v>
      </c>
      <c r="Y135" s="109" t="s">
        <v>173</v>
      </c>
      <c r="Z135" s="109" t="s">
        <v>173</v>
      </c>
    </row>
    <row r="136" customFormat="false" ht="13.8" hidden="false" customHeight="false" outlineLevel="0" collapsed="false">
      <c r="B136" s="17" t="s">
        <v>225</v>
      </c>
      <c r="C136" s="18" t="n">
        <v>11465</v>
      </c>
      <c r="D136" s="18" t="n">
        <v>11465</v>
      </c>
      <c r="E136" s="109" t="s">
        <v>173</v>
      </c>
      <c r="F136" s="109" t="s">
        <v>173</v>
      </c>
      <c r="G136" s="109" t="s">
        <v>173</v>
      </c>
      <c r="H136" s="109" t="s">
        <v>173</v>
      </c>
      <c r="I136" s="109" t="s">
        <v>173</v>
      </c>
      <c r="J136" s="109" t="s">
        <v>173</v>
      </c>
      <c r="K136" s="109" t="s">
        <v>173</v>
      </c>
      <c r="L136" s="109" t="s">
        <v>173</v>
      </c>
      <c r="M136" s="109" t="s">
        <v>173</v>
      </c>
      <c r="O136" s="17" t="s">
        <v>271</v>
      </c>
      <c r="P136" s="18" t="n">
        <v>23224</v>
      </c>
      <c r="Q136" s="109" t="s">
        <v>173</v>
      </c>
      <c r="R136" s="18" t="n">
        <v>23224</v>
      </c>
      <c r="S136" s="109" t="s">
        <v>173</v>
      </c>
      <c r="T136" s="109" t="s">
        <v>173</v>
      </c>
      <c r="U136" s="109" t="s">
        <v>173</v>
      </c>
      <c r="V136" s="109" t="s">
        <v>173</v>
      </c>
      <c r="W136" s="109" t="s">
        <v>173</v>
      </c>
      <c r="X136" s="109" t="s">
        <v>173</v>
      </c>
      <c r="Y136" s="109" t="s">
        <v>173</v>
      </c>
      <c r="Z136" s="109" t="s">
        <v>173</v>
      </c>
    </row>
    <row r="137" customFormat="false" ht="13.8" hidden="false" customHeight="false" outlineLevel="0" collapsed="false">
      <c r="B137" s="17" t="s">
        <v>163</v>
      </c>
      <c r="C137" s="18" t="n">
        <v>10916</v>
      </c>
      <c r="D137" s="109" t="s">
        <v>173</v>
      </c>
      <c r="E137" s="109" t="s">
        <v>173</v>
      </c>
      <c r="F137" s="109" t="s">
        <v>173</v>
      </c>
      <c r="G137" s="109" t="s">
        <v>173</v>
      </c>
      <c r="H137" s="109" t="s">
        <v>173</v>
      </c>
      <c r="I137" s="109" t="s">
        <v>173</v>
      </c>
      <c r="J137" s="109" t="s">
        <v>173</v>
      </c>
      <c r="K137" s="109" t="s">
        <v>173</v>
      </c>
      <c r="L137" s="18" t="n">
        <v>10916</v>
      </c>
      <c r="M137" s="109" t="s">
        <v>173</v>
      </c>
      <c r="O137" s="17" t="s">
        <v>320</v>
      </c>
      <c r="P137" s="18" t="n">
        <v>21931</v>
      </c>
      <c r="Q137" s="109" t="s">
        <v>173</v>
      </c>
      <c r="R137" s="109" t="s">
        <v>173</v>
      </c>
      <c r="S137" s="109" t="s">
        <v>173</v>
      </c>
      <c r="T137" s="109" t="s">
        <v>173</v>
      </c>
      <c r="U137" s="109" t="s">
        <v>173</v>
      </c>
      <c r="V137" s="109" t="s">
        <v>173</v>
      </c>
      <c r="W137" s="109" t="s">
        <v>173</v>
      </c>
      <c r="X137" s="18" t="n">
        <v>15</v>
      </c>
      <c r="Y137" s="18" t="n">
        <v>21916</v>
      </c>
      <c r="Z137" s="109" t="s">
        <v>173</v>
      </c>
    </row>
    <row r="138" customFormat="false" ht="13.8" hidden="false" customHeight="false" outlineLevel="0" collapsed="false">
      <c r="B138" s="17" t="s">
        <v>281</v>
      </c>
      <c r="C138" s="18" t="n">
        <v>10717</v>
      </c>
      <c r="D138" s="109" t="s">
        <v>173</v>
      </c>
      <c r="E138" s="109" t="s">
        <v>173</v>
      </c>
      <c r="F138" s="109" t="s">
        <v>173</v>
      </c>
      <c r="G138" s="109" t="s">
        <v>173</v>
      </c>
      <c r="H138" s="109" t="s">
        <v>173</v>
      </c>
      <c r="I138" s="109" t="s">
        <v>173</v>
      </c>
      <c r="J138" s="109" t="s">
        <v>173</v>
      </c>
      <c r="K138" s="109" t="s">
        <v>173</v>
      </c>
      <c r="L138" s="18" t="n">
        <v>10717</v>
      </c>
      <c r="M138" s="109" t="s">
        <v>173</v>
      </c>
      <c r="O138" s="17" t="s">
        <v>305</v>
      </c>
      <c r="P138" s="18" t="n">
        <v>21281</v>
      </c>
      <c r="Q138" s="109" t="s">
        <v>173</v>
      </c>
      <c r="R138" s="109" t="s">
        <v>173</v>
      </c>
      <c r="S138" s="18" t="n">
        <v>21281</v>
      </c>
      <c r="T138" s="109" t="s">
        <v>173</v>
      </c>
      <c r="U138" s="109" t="s">
        <v>173</v>
      </c>
      <c r="V138" s="109" t="s">
        <v>173</v>
      </c>
      <c r="W138" s="109" t="s">
        <v>173</v>
      </c>
      <c r="X138" s="109" t="s">
        <v>173</v>
      </c>
      <c r="Y138" s="109" t="s">
        <v>173</v>
      </c>
      <c r="Z138" s="109" t="s">
        <v>173</v>
      </c>
    </row>
    <row r="139" customFormat="false" ht="13.8" hidden="false" customHeight="false" outlineLevel="0" collapsed="false">
      <c r="B139" s="17" t="s">
        <v>209</v>
      </c>
      <c r="C139" s="18" t="n">
        <v>9718</v>
      </c>
      <c r="D139" s="109" t="s">
        <v>173</v>
      </c>
      <c r="E139" s="109" t="s">
        <v>173</v>
      </c>
      <c r="F139" s="109" t="s">
        <v>173</v>
      </c>
      <c r="G139" s="109" t="s">
        <v>173</v>
      </c>
      <c r="H139" s="109" t="s">
        <v>173</v>
      </c>
      <c r="I139" s="109" t="s">
        <v>173</v>
      </c>
      <c r="J139" s="109" t="s">
        <v>173</v>
      </c>
      <c r="K139" s="18" t="n">
        <v>9718</v>
      </c>
      <c r="L139" s="109" t="s">
        <v>173</v>
      </c>
      <c r="M139" s="109" t="s">
        <v>173</v>
      </c>
      <c r="O139" s="17" t="s">
        <v>235</v>
      </c>
      <c r="P139" s="18" t="n">
        <v>16838</v>
      </c>
      <c r="Q139" s="18" t="n">
        <v>9057</v>
      </c>
      <c r="R139" s="109" t="s">
        <v>173</v>
      </c>
      <c r="S139" s="109" t="s">
        <v>173</v>
      </c>
      <c r="T139" s="109" t="s">
        <v>173</v>
      </c>
      <c r="U139" s="109" t="s">
        <v>173</v>
      </c>
      <c r="V139" s="109" t="s">
        <v>173</v>
      </c>
      <c r="W139" s="18" t="n">
        <v>1460</v>
      </c>
      <c r="X139" s="109" t="s">
        <v>173</v>
      </c>
      <c r="Y139" s="18" t="n">
        <v>6321</v>
      </c>
      <c r="Z139" s="109" t="s">
        <v>173</v>
      </c>
    </row>
    <row r="140" customFormat="false" ht="13.8" hidden="false" customHeight="false" outlineLevel="0" collapsed="false">
      <c r="B140" s="17" t="s">
        <v>306</v>
      </c>
      <c r="C140" s="18" t="n">
        <v>9190</v>
      </c>
      <c r="D140" s="109" t="s">
        <v>173</v>
      </c>
      <c r="E140" s="109" t="s">
        <v>173</v>
      </c>
      <c r="F140" s="109" t="s">
        <v>173</v>
      </c>
      <c r="G140" s="109" t="s">
        <v>173</v>
      </c>
      <c r="H140" s="109" t="s">
        <v>173</v>
      </c>
      <c r="I140" s="109" t="s">
        <v>173</v>
      </c>
      <c r="J140" s="109" t="s">
        <v>173</v>
      </c>
      <c r="K140" s="109" t="s">
        <v>173</v>
      </c>
      <c r="L140" s="18" t="n">
        <v>9190</v>
      </c>
      <c r="M140" s="109" t="s">
        <v>173</v>
      </c>
      <c r="O140" s="17" t="s">
        <v>225</v>
      </c>
      <c r="P140" s="18" t="n">
        <v>12434</v>
      </c>
      <c r="Q140" s="109" t="s">
        <v>173</v>
      </c>
      <c r="R140" s="18" t="n">
        <v>11926</v>
      </c>
      <c r="S140" s="109" t="s">
        <v>173</v>
      </c>
      <c r="T140" s="109" t="s">
        <v>173</v>
      </c>
      <c r="U140" s="109" t="s">
        <v>173</v>
      </c>
      <c r="V140" s="109" t="s">
        <v>173</v>
      </c>
      <c r="W140" s="109" t="s">
        <v>173</v>
      </c>
      <c r="X140" s="18" t="n">
        <v>501</v>
      </c>
      <c r="Y140" s="18" t="n">
        <v>7</v>
      </c>
      <c r="Z140" s="109" t="s">
        <v>173</v>
      </c>
    </row>
    <row r="141" customFormat="false" ht="13.8" hidden="false" customHeight="false" outlineLevel="0" collapsed="false">
      <c r="B141" s="17" t="s">
        <v>236</v>
      </c>
      <c r="C141" s="18" t="n">
        <v>8958</v>
      </c>
      <c r="D141" s="109" t="s">
        <v>173</v>
      </c>
      <c r="E141" s="109" t="s">
        <v>173</v>
      </c>
      <c r="F141" s="109" t="s">
        <v>173</v>
      </c>
      <c r="G141" s="109" t="s">
        <v>173</v>
      </c>
      <c r="H141" s="109" t="s">
        <v>173</v>
      </c>
      <c r="I141" s="109" t="s">
        <v>173</v>
      </c>
      <c r="J141" s="109" t="s">
        <v>173</v>
      </c>
      <c r="K141" s="18" t="n">
        <v>8958</v>
      </c>
      <c r="L141" s="109" t="s">
        <v>173</v>
      </c>
      <c r="M141" s="109" t="s">
        <v>173</v>
      </c>
      <c r="O141" s="17" t="s">
        <v>268</v>
      </c>
      <c r="P141" s="18" t="n">
        <v>9063</v>
      </c>
      <c r="Q141" s="18" t="n">
        <v>2972</v>
      </c>
      <c r="R141" s="109" t="s">
        <v>173</v>
      </c>
      <c r="S141" s="109" t="s">
        <v>173</v>
      </c>
      <c r="T141" s="109" t="s">
        <v>173</v>
      </c>
      <c r="U141" s="109" t="s">
        <v>173</v>
      </c>
      <c r="V141" s="109" t="s">
        <v>173</v>
      </c>
      <c r="W141" s="109" t="s">
        <v>173</v>
      </c>
      <c r="X141" s="109" t="s">
        <v>173</v>
      </c>
      <c r="Y141" s="18" t="n">
        <v>6091</v>
      </c>
      <c r="Z141" s="109" t="s">
        <v>173</v>
      </c>
    </row>
    <row r="142" customFormat="false" ht="13.8" hidden="false" customHeight="false" outlineLevel="0" collapsed="false">
      <c r="B142" s="17" t="s">
        <v>213</v>
      </c>
      <c r="C142" s="18" t="n">
        <v>8328</v>
      </c>
      <c r="D142" s="109" t="s">
        <v>173</v>
      </c>
      <c r="E142" s="109" t="s">
        <v>173</v>
      </c>
      <c r="F142" s="109" t="s">
        <v>173</v>
      </c>
      <c r="G142" s="109" t="s">
        <v>173</v>
      </c>
      <c r="H142" s="109" t="s">
        <v>173</v>
      </c>
      <c r="I142" s="109" t="s">
        <v>173</v>
      </c>
      <c r="J142" s="109" t="s">
        <v>173</v>
      </c>
      <c r="K142" s="18" t="n">
        <v>1987</v>
      </c>
      <c r="L142" s="18" t="n">
        <v>6341</v>
      </c>
      <c r="M142" s="109" t="s">
        <v>173</v>
      </c>
      <c r="O142" s="17" t="s">
        <v>228</v>
      </c>
      <c r="P142" s="18" t="n">
        <v>8849</v>
      </c>
      <c r="Q142" s="18" t="n">
        <v>7798</v>
      </c>
      <c r="R142" s="109" t="s">
        <v>173</v>
      </c>
      <c r="S142" s="18" t="n">
        <v>1051</v>
      </c>
      <c r="T142" s="109" t="s">
        <v>173</v>
      </c>
      <c r="U142" s="109" t="s">
        <v>173</v>
      </c>
      <c r="V142" s="109" t="s">
        <v>173</v>
      </c>
      <c r="W142" s="109" t="s">
        <v>173</v>
      </c>
      <c r="X142" s="109" t="s">
        <v>173</v>
      </c>
      <c r="Y142" s="109" t="s">
        <v>173</v>
      </c>
      <c r="Z142" s="109" t="s">
        <v>173</v>
      </c>
    </row>
    <row r="143" customFormat="false" ht="13.8" hidden="false" customHeight="false" outlineLevel="0" collapsed="false">
      <c r="B143" s="17" t="s">
        <v>222</v>
      </c>
      <c r="C143" s="18" t="n">
        <v>7518</v>
      </c>
      <c r="D143" s="18" t="n">
        <v>7518</v>
      </c>
      <c r="E143" s="109" t="s">
        <v>173</v>
      </c>
      <c r="F143" s="109" t="s">
        <v>173</v>
      </c>
      <c r="G143" s="109" t="s">
        <v>173</v>
      </c>
      <c r="H143" s="109" t="s">
        <v>173</v>
      </c>
      <c r="I143" s="109" t="s">
        <v>173</v>
      </c>
      <c r="J143" s="109" t="s">
        <v>173</v>
      </c>
      <c r="K143" s="109" t="s">
        <v>173</v>
      </c>
      <c r="L143" s="109" t="s">
        <v>173</v>
      </c>
      <c r="M143" s="109" t="s">
        <v>173</v>
      </c>
      <c r="O143" s="17" t="s">
        <v>321</v>
      </c>
      <c r="P143" s="18" t="n">
        <v>8342</v>
      </c>
      <c r="Q143" s="18" t="n">
        <v>8342</v>
      </c>
      <c r="R143" s="109" t="s">
        <v>173</v>
      </c>
      <c r="S143" s="109" t="s">
        <v>173</v>
      </c>
      <c r="T143" s="109" t="s">
        <v>173</v>
      </c>
      <c r="U143" s="109" t="s">
        <v>173</v>
      </c>
      <c r="V143" s="109" t="s">
        <v>173</v>
      </c>
      <c r="W143" s="109" t="s">
        <v>173</v>
      </c>
      <c r="X143" s="109" t="s">
        <v>173</v>
      </c>
      <c r="Y143" s="109" t="s">
        <v>173</v>
      </c>
      <c r="Z143" s="109" t="s">
        <v>173</v>
      </c>
    </row>
    <row r="144" customFormat="false" ht="13.8" hidden="false" customHeight="false" outlineLevel="0" collapsed="false">
      <c r="B144" s="17" t="s">
        <v>226</v>
      </c>
      <c r="C144" s="18" t="n">
        <v>7511</v>
      </c>
      <c r="D144" s="109" t="s">
        <v>173</v>
      </c>
      <c r="E144" s="109" t="s">
        <v>173</v>
      </c>
      <c r="F144" s="109" t="s">
        <v>173</v>
      </c>
      <c r="G144" s="109" t="s">
        <v>173</v>
      </c>
      <c r="H144" s="109" t="s">
        <v>173</v>
      </c>
      <c r="I144" s="18" t="n">
        <v>4</v>
      </c>
      <c r="J144" s="18" t="n">
        <v>375</v>
      </c>
      <c r="K144" s="18" t="n">
        <v>382</v>
      </c>
      <c r="L144" s="18" t="n">
        <v>6750</v>
      </c>
      <c r="M144" s="109" t="s">
        <v>173</v>
      </c>
      <c r="O144" s="17" t="s">
        <v>261</v>
      </c>
      <c r="P144" s="18" t="n">
        <v>7840</v>
      </c>
      <c r="Q144" s="109" t="s">
        <v>173</v>
      </c>
      <c r="R144" s="109" t="s">
        <v>173</v>
      </c>
      <c r="S144" s="109" t="s">
        <v>173</v>
      </c>
      <c r="T144" s="109" t="s">
        <v>173</v>
      </c>
      <c r="U144" s="109" t="s">
        <v>173</v>
      </c>
      <c r="V144" s="109" t="s">
        <v>173</v>
      </c>
      <c r="W144" s="18" t="n">
        <v>129</v>
      </c>
      <c r="X144" s="18" t="n">
        <v>1053</v>
      </c>
      <c r="Y144" s="18" t="n">
        <v>6659</v>
      </c>
      <c r="Z144" s="109" t="s">
        <v>173</v>
      </c>
    </row>
    <row r="145" customFormat="false" ht="13.8" hidden="false" customHeight="false" outlineLevel="0" collapsed="false">
      <c r="B145" s="17" t="s">
        <v>277</v>
      </c>
      <c r="C145" s="18" t="n">
        <v>6489</v>
      </c>
      <c r="D145" s="109" t="s">
        <v>173</v>
      </c>
      <c r="E145" s="109" t="s">
        <v>173</v>
      </c>
      <c r="F145" s="109" t="s">
        <v>173</v>
      </c>
      <c r="G145" s="109" t="s">
        <v>173</v>
      </c>
      <c r="H145" s="109" t="s">
        <v>173</v>
      </c>
      <c r="I145" s="109" t="s">
        <v>173</v>
      </c>
      <c r="J145" s="18" t="n">
        <v>5644</v>
      </c>
      <c r="K145" s="18" t="n">
        <v>845</v>
      </c>
      <c r="L145" s="109" t="s">
        <v>173</v>
      </c>
      <c r="M145" s="109" t="s">
        <v>173</v>
      </c>
      <c r="O145" s="17" t="s">
        <v>312</v>
      </c>
      <c r="P145" s="18" t="n">
        <v>6607</v>
      </c>
      <c r="Q145" s="109" t="s">
        <v>173</v>
      </c>
      <c r="R145" s="109" t="s">
        <v>173</v>
      </c>
      <c r="S145" s="109" t="s">
        <v>173</v>
      </c>
      <c r="T145" s="109" t="s">
        <v>173</v>
      </c>
      <c r="U145" s="109" t="s">
        <v>173</v>
      </c>
      <c r="V145" s="109" t="s">
        <v>173</v>
      </c>
      <c r="W145" s="18" t="n">
        <v>41</v>
      </c>
      <c r="X145" s="18" t="n">
        <v>4757</v>
      </c>
      <c r="Y145" s="18" t="n">
        <v>1809</v>
      </c>
      <c r="Z145" s="109" t="s">
        <v>173</v>
      </c>
    </row>
    <row r="146" customFormat="false" ht="13.8" hidden="false" customHeight="false" outlineLevel="0" collapsed="false">
      <c r="B146" s="17" t="s">
        <v>177</v>
      </c>
      <c r="C146" s="18" t="n">
        <v>5913</v>
      </c>
      <c r="D146" s="109" t="s">
        <v>173</v>
      </c>
      <c r="E146" s="109" t="s">
        <v>173</v>
      </c>
      <c r="F146" s="109" t="s">
        <v>173</v>
      </c>
      <c r="G146" s="109" t="s">
        <v>173</v>
      </c>
      <c r="H146" s="109" t="s">
        <v>173</v>
      </c>
      <c r="I146" s="109" t="s">
        <v>173</v>
      </c>
      <c r="J146" s="18" t="n">
        <v>5913</v>
      </c>
      <c r="K146" s="109" t="s">
        <v>173</v>
      </c>
      <c r="L146" s="109" t="s">
        <v>173</v>
      </c>
      <c r="M146" s="109" t="s">
        <v>173</v>
      </c>
      <c r="O146" s="17" t="s">
        <v>309</v>
      </c>
      <c r="P146" s="18" t="n">
        <v>5974</v>
      </c>
      <c r="Q146" s="109" t="s">
        <v>173</v>
      </c>
      <c r="R146" s="18" t="n">
        <v>5923</v>
      </c>
      <c r="S146" s="109" t="s">
        <v>173</v>
      </c>
      <c r="T146" s="109" t="s">
        <v>173</v>
      </c>
      <c r="U146" s="109" t="s">
        <v>173</v>
      </c>
      <c r="V146" s="109" t="s">
        <v>173</v>
      </c>
      <c r="W146" s="109" t="s">
        <v>173</v>
      </c>
      <c r="X146" s="109" t="s">
        <v>173</v>
      </c>
      <c r="Y146" s="18" t="n">
        <v>51</v>
      </c>
      <c r="Z146" s="109" t="s">
        <v>173</v>
      </c>
    </row>
    <row r="147" customFormat="false" ht="13.8" hidden="false" customHeight="false" outlineLevel="0" collapsed="false">
      <c r="B147" s="17" t="s">
        <v>247</v>
      </c>
      <c r="C147" s="18" t="n">
        <v>4740</v>
      </c>
      <c r="D147" s="109" t="s">
        <v>173</v>
      </c>
      <c r="E147" s="109" t="s">
        <v>173</v>
      </c>
      <c r="F147" s="109" t="s">
        <v>173</v>
      </c>
      <c r="G147" s="109" t="s">
        <v>173</v>
      </c>
      <c r="H147" s="109" t="s">
        <v>173</v>
      </c>
      <c r="I147" s="109" t="s">
        <v>173</v>
      </c>
      <c r="J147" s="109" t="s">
        <v>173</v>
      </c>
      <c r="K147" s="18" t="n">
        <v>4740</v>
      </c>
      <c r="L147" s="109" t="s">
        <v>173</v>
      </c>
      <c r="M147" s="109" t="s">
        <v>173</v>
      </c>
      <c r="O147" s="17" t="s">
        <v>202</v>
      </c>
      <c r="P147" s="18" t="n">
        <v>5565</v>
      </c>
      <c r="Q147" s="18" t="n">
        <v>4078</v>
      </c>
      <c r="R147" s="109" t="s">
        <v>173</v>
      </c>
      <c r="S147" s="18" t="n">
        <v>774</v>
      </c>
      <c r="T147" s="109" t="s">
        <v>173</v>
      </c>
      <c r="U147" s="18" t="n">
        <v>342</v>
      </c>
      <c r="V147" s="109" t="s">
        <v>173</v>
      </c>
      <c r="W147" s="109" t="s">
        <v>173</v>
      </c>
      <c r="X147" s="109" t="s">
        <v>173</v>
      </c>
      <c r="Y147" s="18" t="n">
        <v>371</v>
      </c>
      <c r="Z147" s="109" t="s">
        <v>173</v>
      </c>
    </row>
    <row r="148" customFormat="false" ht="13.8" hidden="false" customHeight="false" outlineLevel="0" collapsed="false">
      <c r="B148" s="17" t="s">
        <v>207</v>
      </c>
      <c r="C148" s="18" t="n">
        <v>4347</v>
      </c>
      <c r="D148" s="109" t="s">
        <v>173</v>
      </c>
      <c r="E148" s="109" t="s">
        <v>173</v>
      </c>
      <c r="F148" s="109" t="s">
        <v>173</v>
      </c>
      <c r="G148" s="109" t="s">
        <v>173</v>
      </c>
      <c r="H148" s="109" t="s">
        <v>173</v>
      </c>
      <c r="I148" s="109" t="s">
        <v>173</v>
      </c>
      <c r="J148" s="109" t="s">
        <v>173</v>
      </c>
      <c r="K148" s="18" t="n">
        <v>4347</v>
      </c>
      <c r="L148" s="109" t="s">
        <v>173</v>
      </c>
      <c r="M148" s="109" t="s">
        <v>173</v>
      </c>
      <c r="O148" s="17" t="s">
        <v>257</v>
      </c>
      <c r="P148" s="18" t="n">
        <v>5246</v>
      </c>
      <c r="Q148" s="18" t="n">
        <v>5246</v>
      </c>
      <c r="R148" s="109" t="s">
        <v>173</v>
      </c>
      <c r="S148" s="109" t="s">
        <v>173</v>
      </c>
      <c r="T148" s="109" t="s">
        <v>173</v>
      </c>
      <c r="U148" s="109" t="s">
        <v>173</v>
      </c>
      <c r="V148" s="109" t="s">
        <v>173</v>
      </c>
      <c r="W148" s="109" t="s">
        <v>173</v>
      </c>
      <c r="X148" s="109" t="s">
        <v>173</v>
      </c>
      <c r="Y148" s="109" t="s">
        <v>173</v>
      </c>
      <c r="Z148" s="109" t="s">
        <v>173</v>
      </c>
    </row>
    <row r="149" customFormat="false" ht="13.8" hidden="false" customHeight="false" outlineLevel="0" collapsed="false">
      <c r="B149" s="17" t="s">
        <v>224</v>
      </c>
      <c r="C149" s="18" t="n">
        <v>3529</v>
      </c>
      <c r="D149" s="109" t="s">
        <v>173</v>
      </c>
      <c r="E149" s="109" t="s">
        <v>173</v>
      </c>
      <c r="F149" s="109" t="s">
        <v>173</v>
      </c>
      <c r="G149" s="18" t="n">
        <v>3529</v>
      </c>
      <c r="H149" s="109" t="s">
        <v>173</v>
      </c>
      <c r="I149" s="109" t="s">
        <v>173</v>
      </c>
      <c r="J149" s="109" t="s">
        <v>173</v>
      </c>
      <c r="K149" s="109" t="s">
        <v>173</v>
      </c>
      <c r="L149" s="109" t="s">
        <v>173</v>
      </c>
      <c r="M149" s="109" t="s">
        <v>173</v>
      </c>
      <c r="O149" s="17" t="s">
        <v>216</v>
      </c>
      <c r="P149" s="18" t="n">
        <v>4077</v>
      </c>
      <c r="Q149" s="109" t="s">
        <v>173</v>
      </c>
      <c r="R149" s="109" t="s">
        <v>173</v>
      </c>
      <c r="S149" s="109" t="s">
        <v>173</v>
      </c>
      <c r="T149" s="109" t="s">
        <v>173</v>
      </c>
      <c r="U149" s="109" t="s">
        <v>173</v>
      </c>
      <c r="V149" s="109" t="s">
        <v>173</v>
      </c>
      <c r="W149" s="109" t="s">
        <v>173</v>
      </c>
      <c r="X149" s="18" t="n">
        <v>598</v>
      </c>
      <c r="Y149" s="18" t="n">
        <v>3479</v>
      </c>
      <c r="Z149" s="109" t="s">
        <v>173</v>
      </c>
    </row>
    <row r="150" customFormat="false" ht="13.8" hidden="false" customHeight="false" outlineLevel="0" collapsed="false">
      <c r="B150" s="17" t="s">
        <v>284</v>
      </c>
      <c r="C150" s="18" t="n">
        <v>3263</v>
      </c>
      <c r="D150" s="18" t="n">
        <v>3263</v>
      </c>
      <c r="E150" s="109" t="s">
        <v>173</v>
      </c>
      <c r="F150" s="109" t="s">
        <v>173</v>
      </c>
      <c r="G150" s="109" t="s">
        <v>173</v>
      </c>
      <c r="H150" s="109" t="s">
        <v>173</v>
      </c>
      <c r="I150" s="109" t="s">
        <v>173</v>
      </c>
      <c r="J150" s="109" t="s">
        <v>173</v>
      </c>
      <c r="K150" s="109" t="s">
        <v>173</v>
      </c>
      <c r="L150" s="109" t="s">
        <v>173</v>
      </c>
      <c r="M150" s="109" t="s">
        <v>173</v>
      </c>
      <c r="O150" s="17" t="s">
        <v>285</v>
      </c>
      <c r="P150" s="18" t="n">
        <v>3002</v>
      </c>
      <c r="Q150" s="109" t="s">
        <v>173</v>
      </c>
      <c r="R150" s="109" t="s">
        <v>173</v>
      </c>
      <c r="S150" s="109" t="s">
        <v>173</v>
      </c>
      <c r="T150" s="109" t="s">
        <v>173</v>
      </c>
      <c r="U150" s="109" t="s">
        <v>173</v>
      </c>
      <c r="V150" s="109" t="s">
        <v>173</v>
      </c>
      <c r="W150" s="18" t="n">
        <v>15</v>
      </c>
      <c r="X150" s="18" t="n">
        <v>2658</v>
      </c>
      <c r="Y150" s="18" t="n">
        <v>328</v>
      </c>
      <c r="Z150" s="109" t="s">
        <v>173</v>
      </c>
    </row>
    <row r="151" customFormat="false" ht="13.8" hidden="false" customHeight="false" outlineLevel="0" collapsed="false">
      <c r="B151" s="17" t="s">
        <v>245</v>
      </c>
      <c r="C151" s="18" t="n">
        <v>1685</v>
      </c>
      <c r="D151" s="109" t="s">
        <v>173</v>
      </c>
      <c r="E151" s="109" t="s">
        <v>173</v>
      </c>
      <c r="F151" s="109" t="s">
        <v>173</v>
      </c>
      <c r="G151" s="109" t="s">
        <v>173</v>
      </c>
      <c r="H151" s="109" t="s">
        <v>173</v>
      </c>
      <c r="I151" s="109" t="s">
        <v>173</v>
      </c>
      <c r="J151" s="109" t="s">
        <v>173</v>
      </c>
      <c r="K151" s="109" t="s">
        <v>173</v>
      </c>
      <c r="L151" s="18" t="n">
        <v>1685</v>
      </c>
      <c r="M151" s="109" t="s">
        <v>173</v>
      </c>
      <c r="O151" s="17" t="s">
        <v>229</v>
      </c>
      <c r="P151" s="18" t="n">
        <v>2042</v>
      </c>
      <c r="Q151" s="109" t="s">
        <v>173</v>
      </c>
      <c r="R151" s="109" t="s">
        <v>173</v>
      </c>
      <c r="S151" s="18" t="n">
        <v>311</v>
      </c>
      <c r="T151" s="109" t="s">
        <v>173</v>
      </c>
      <c r="U151" s="109" t="s">
        <v>173</v>
      </c>
      <c r="V151" s="109" t="s">
        <v>173</v>
      </c>
      <c r="W151" s="109" t="s">
        <v>173</v>
      </c>
      <c r="X151" s="109" t="s">
        <v>173</v>
      </c>
      <c r="Y151" s="18" t="n">
        <v>1731</v>
      </c>
      <c r="Z151" s="109" t="s">
        <v>173</v>
      </c>
    </row>
    <row r="152" customFormat="false" ht="13.8" hidden="false" customHeight="false" outlineLevel="0" collapsed="false">
      <c r="B152" s="17" t="s">
        <v>31</v>
      </c>
      <c r="C152" s="18" t="n">
        <v>1065</v>
      </c>
      <c r="D152" s="109" t="s">
        <v>173</v>
      </c>
      <c r="E152" s="109" t="s">
        <v>173</v>
      </c>
      <c r="F152" s="109" t="s">
        <v>173</v>
      </c>
      <c r="G152" s="109" t="s">
        <v>173</v>
      </c>
      <c r="H152" s="109" t="s">
        <v>173</v>
      </c>
      <c r="I152" s="109" t="s">
        <v>173</v>
      </c>
      <c r="J152" s="109" t="s">
        <v>173</v>
      </c>
      <c r="K152" s="109" t="s">
        <v>173</v>
      </c>
      <c r="L152" s="18" t="n">
        <v>1065</v>
      </c>
      <c r="M152" s="109" t="s">
        <v>173</v>
      </c>
      <c r="O152" s="17" t="s">
        <v>265</v>
      </c>
      <c r="P152" s="18" t="n">
        <v>2038</v>
      </c>
      <c r="Q152" s="18" t="n">
        <v>2038</v>
      </c>
      <c r="R152" s="109" t="s">
        <v>173</v>
      </c>
      <c r="S152" s="109" t="s">
        <v>173</v>
      </c>
      <c r="T152" s="109" t="s">
        <v>173</v>
      </c>
      <c r="U152" s="109" t="s">
        <v>173</v>
      </c>
      <c r="V152" s="109" t="s">
        <v>173</v>
      </c>
      <c r="W152" s="109" t="s">
        <v>173</v>
      </c>
      <c r="X152" s="109" t="s">
        <v>173</v>
      </c>
      <c r="Y152" s="109" t="s">
        <v>173</v>
      </c>
      <c r="Z152" s="109" t="s">
        <v>173</v>
      </c>
    </row>
    <row r="153" customFormat="false" ht="13.8" hidden="false" customHeight="false" outlineLevel="0" collapsed="false">
      <c r="B153" s="17" t="s">
        <v>270</v>
      </c>
      <c r="C153" s="18" t="n">
        <v>751</v>
      </c>
      <c r="D153" s="109" t="s">
        <v>173</v>
      </c>
      <c r="E153" s="109" t="s">
        <v>173</v>
      </c>
      <c r="F153" s="109" t="s">
        <v>173</v>
      </c>
      <c r="G153" s="109" t="s">
        <v>173</v>
      </c>
      <c r="H153" s="109" t="s">
        <v>173</v>
      </c>
      <c r="I153" s="109" t="s">
        <v>173</v>
      </c>
      <c r="J153" s="109" t="s">
        <v>173</v>
      </c>
      <c r="K153" s="18" t="n">
        <v>262</v>
      </c>
      <c r="L153" s="18" t="n">
        <v>489</v>
      </c>
      <c r="M153" s="109" t="s">
        <v>173</v>
      </c>
      <c r="O153" s="17" t="s">
        <v>272</v>
      </c>
      <c r="P153" s="18" t="n">
        <v>1917</v>
      </c>
      <c r="Q153" s="109" t="s">
        <v>173</v>
      </c>
      <c r="R153" s="109" t="s">
        <v>173</v>
      </c>
      <c r="S153" s="109" t="s">
        <v>173</v>
      </c>
      <c r="T153" s="109" t="s">
        <v>173</v>
      </c>
      <c r="U153" s="109" t="s">
        <v>173</v>
      </c>
      <c r="V153" s="109" t="s">
        <v>173</v>
      </c>
      <c r="W153" s="18" t="n">
        <v>34</v>
      </c>
      <c r="X153" s="109" t="s">
        <v>173</v>
      </c>
      <c r="Y153" s="18" t="n">
        <v>1882</v>
      </c>
      <c r="Z153" s="109" t="s">
        <v>173</v>
      </c>
    </row>
    <row r="154" customFormat="false" ht="13.8" hidden="false" customHeight="false" outlineLevel="0" collapsed="false">
      <c r="B154" s="17" t="s">
        <v>77</v>
      </c>
      <c r="C154" s="18" t="n">
        <v>384</v>
      </c>
      <c r="D154" s="109" t="s">
        <v>173</v>
      </c>
      <c r="E154" s="109" t="s">
        <v>173</v>
      </c>
      <c r="F154" s="109" t="s">
        <v>173</v>
      </c>
      <c r="G154" s="109" t="s">
        <v>173</v>
      </c>
      <c r="H154" s="109" t="s">
        <v>173</v>
      </c>
      <c r="I154" s="109" t="s">
        <v>173</v>
      </c>
      <c r="J154" s="109" t="s">
        <v>173</v>
      </c>
      <c r="K154" s="109" t="s">
        <v>173</v>
      </c>
      <c r="L154" s="18" t="n">
        <v>384</v>
      </c>
      <c r="M154" s="109" t="s">
        <v>173</v>
      </c>
      <c r="O154" s="17" t="s">
        <v>240</v>
      </c>
      <c r="P154" s="18" t="n">
        <v>1909</v>
      </c>
      <c r="Q154" s="18" t="n">
        <v>709</v>
      </c>
      <c r="R154" s="109" t="s">
        <v>173</v>
      </c>
      <c r="S154" s="109" t="s">
        <v>173</v>
      </c>
      <c r="T154" s="109" t="s">
        <v>173</v>
      </c>
      <c r="U154" s="109" t="s">
        <v>173</v>
      </c>
      <c r="V154" s="109" t="s">
        <v>173</v>
      </c>
      <c r="W154" s="109" t="s">
        <v>173</v>
      </c>
      <c r="X154" s="18" t="n">
        <v>55</v>
      </c>
      <c r="Y154" s="18" t="n">
        <v>1145</v>
      </c>
      <c r="Z154" s="109" t="s">
        <v>173</v>
      </c>
    </row>
    <row r="155" customFormat="false" ht="13.8" hidden="false" customHeight="false" outlineLevel="0" collapsed="false">
      <c r="B155" s="17" t="s">
        <v>231</v>
      </c>
      <c r="C155" s="18" t="n">
        <v>109</v>
      </c>
      <c r="D155" s="109" t="s">
        <v>173</v>
      </c>
      <c r="E155" s="109" t="s">
        <v>173</v>
      </c>
      <c r="F155" s="109" t="s">
        <v>173</v>
      </c>
      <c r="G155" s="109" t="s">
        <v>173</v>
      </c>
      <c r="H155" s="109" t="s">
        <v>173</v>
      </c>
      <c r="I155" s="109" t="s">
        <v>173</v>
      </c>
      <c r="J155" s="109" t="s">
        <v>173</v>
      </c>
      <c r="K155" s="109" t="s">
        <v>173</v>
      </c>
      <c r="L155" s="109" t="s">
        <v>173</v>
      </c>
      <c r="M155" s="18" t="n">
        <v>109</v>
      </c>
      <c r="O155" s="17" t="s">
        <v>282</v>
      </c>
      <c r="P155" s="18" t="n">
        <v>1661</v>
      </c>
      <c r="Q155" s="109" t="s">
        <v>173</v>
      </c>
      <c r="R155" s="18" t="n">
        <v>1035</v>
      </c>
      <c r="S155" s="18" t="n">
        <v>625</v>
      </c>
      <c r="T155" s="109" t="s">
        <v>173</v>
      </c>
      <c r="U155" s="109" t="s">
        <v>173</v>
      </c>
      <c r="V155" s="109" t="s">
        <v>173</v>
      </c>
      <c r="W155" s="109" t="s">
        <v>173</v>
      </c>
      <c r="X155" s="109" t="s">
        <v>173</v>
      </c>
      <c r="Y155" s="109" t="s">
        <v>173</v>
      </c>
      <c r="Z155" s="109" t="s">
        <v>173</v>
      </c>
    </row>
    <row r="156" customFormat="false" ht="13.8" hidden="false" customHeight="false" outlineLevel="0" collapsed="false">
      <c r="O156" s="17" t="s">
        <v>290</v>
      </c>
      <c r="P156" s="18" t="n">
        <v>1497</v>
      </c>
      <c r="Q156" s="109" t="s">
        <v>173</v>
      </c>
      <c r="R156" s="109" t="s">
        <v>173</v>
      </c>
      <c r="S156" s="109" t="s">
        <v>173</v>
      </c>
      <c r="T156" s="109" t="s">
        <v>173</v>
      </c>
      <c r="U156" s="109" t="s">
        <v>173</v>
      </c>
      <c r="V156" s="109" t="s">
        <v>173</v>
      </c>
      <c r="W156" s="109" t="s">
        <v>173</v>
      </c>
      <c r="X156" s="18" t="n">
        <v>121</v>
      </c>
      <c r="Y156" s="18" t="n">
        <v>1375</v>
      </c>
      <c r="Z156" s="109" t="s">
        <v>173</v>
      </c>
    </row>
    <row r="157" customFormat="false" ht="13.8" hidden="false" customHeight="false" outlineLevel="0" collapsed="false">
      <c r="C157" s="110"/>
      <c r="O157" s="17" t="s">
        <v>300</v>
      </c>
      <c r="P157" s="18" t="n">
        <v>1448</v>
      </c>
      <c r="Q157" s="109" t="s">
        <v>173</v>
      </c>
      <c r="R157" s="109" t="s">
        <v>173</v>
      </c>
      <c r="S157" s="109" t="s">
        <v>173</v>
      </c>
      <c r="T157" s="109" t="s">
        <v>173</v>
      </c>
      <c r="U157" s="109" t="s">
        <v>173</v>
      </c>
      <c r="V157" s="109" t="s">
        <v>173</v>
      </c>
      <c r="W157" s="109" t="s">
        <v>173</v>
      </c>
      <c r="X157" s="18" t="n">
        <v>1448</v>
      </c>
      <c r="Y157" s="109" t="s">
        <v>173</v>
      </c>
      <c r="Z157" s="109" t="s">
        <v>173</v>
      </c>
    </row>
    <row r="158" customFormat="false" ht="13.8" hidden="false" customHeight="false" outlineLevel="0" collapsed="false">
      <c r="C158" s="110"/>
      <c r="O158" s="17" t="s">
        <v>281</v>
      </c>
      <c r="P158" s="18" t="n">
        <v>1285</v>
      </c>
      <c r="Q158" s="109" t="s">
        <v>173</v>
      </c>
      <c r="R158" s="109" t="s">
        <v>173</v>
      </c>
      <c r="S158" s="109" t="s">
        <v>173</v>
      </c>
      <c r="T158" s="109" t="s">
        <v>173</v>
      </c>
      <c r="U158" s="109" t="s">
        <v>173</v>
      </c>
      <c r="V158" s="109" t="s">
        <v>173</v>
      </c>
      <c r="W158" s="109" t="s">
        <v>173</v>
      </c>
      <c r="X158" s="18" t="n">
        <v>1285</v>
      </c>
      <c r="Y158" s="109" t="s">
        <v>173</v>
      </c>
      <c r="Z158" s="109" t="s">
        <v>173</v>
      </c>
    </row>
    <row r="159" customFormat="false" ht="13.8" hidden="false" customHeight="false" outlineLevel="0" collapsed="false">
      <c r="C159" s="110"/>
      <c r="O159" s="17" t="s">
        <v>263</v>
      </c>
      <c r="P159" s="18" t="n">
        <v>1230</v>
      </c>
      <c r="Q159" s="18" t="n">
        <v>1230</v>
      </c>
      <c r="R159" s="109" t="s">
        <v>173</v>
      </c>
      <c r="S159" s="109" t="s">
        <v>173</v>
      </c>
      <c r="T159" s="109" t="s">
        <v>173</v>
      </c>
      <c r="U159" s="109" t="s">
        <v>173</v>
      </c>
      <c r="V159" s="109" t="s">
        <v>173</v>
      </c>
      <c r="W159" s="109" t="s">
        <v>173</v>
      </c>
      <c r="X159" s="109" t="s">
        <v>173</v>
      </c>
      <c r="Y159" s="109" t="s">
        <v>173</v>
      </c>
      <c r="Z159" s="109" t="s">
        <v>173</v>
      </c>
    </row>
    <row r="160" customFormat="false" ht="13.8" hidden="false" customHeight="false" outlineLevel="0" collapsed="false">
      <c r="C160" s="110"/>
      <c r="O160" s="17" t="s">
        <v>255</v>
      </c>
      <c r="P160" s="18" t="n">
        <v>1223</v>
      </c>
      <c r="Q160" s="18" t="n">
        <v>27</v>
      </c>
      <c r="R160" s="109" t="s">
        <v>173</v>
      </c>
      <c r="S160" s="18" t="n">
        <v>53</v>
      </c>
      <c r="T160" s="109" t="s">
        <v>173</v>
      </c>
      <c r="U160" s="109" t="s">
        <v>173</v>
      </c>
      <c r="V160" s="18" t="n">
        <v>156</v>
      </c>
      <c r="W160" s="18" t="n">
        <v>9</v>
      </c>
      <c r="X160" s="18" t="n">
        <v>976</v>
      </c>
      <c r="Y160" s="18" t="n">
        <v>3</v>
      </c>
      <c r="Z160" s="109" t="s">
        <v>173</v>
      </c>
    </row>
    <row r="161" customFormat="false" ht="13.8" hidden="false" customHeight="false" outlineLevel="0" collapsed="false">
      <c r="C161" s="110"/>
      <c r="O161" s="17" t="s">
        <v>287</v>
      </c>
      <c r="P161" s="18" t="n">
        <v>1147</v>
      </c>
      <c r="Q161" s="109" t="s">
        <v>173</v>
      </c>
      <c r="R161" s="109" t="s">
        <v>173</v>
      </c>
      <c r="S161" s="109" t="s">
        <v>173</v>
      </c>
      <c r="T161" s="109" t="s">
        <v>173</v>
      </c>
      <c r="U161" s="109" t="s">
        <v>173</v>
      </c>
      <c r="V161" s="109" t="s">
        <v>173</v>
      </c>
      <c r="W161" s="109" t="s">
        <v>173</v>
      </c>
      <c r="X161" s="109" t="s">
        <v>173</v>
      </c>
      <c r="Y161" s="18" t="n">
        <v>1147</v>
      </c>
      <c r="Z161" s="109" t="s">
        <v>173</v>
      </c>
    </row>
    <row r="162" customFormat="false" ht="13.8" hidden="false" customHeight="false" outlineLevel="0" collapsed="false">
      <c r="C162" s="110"/>
      <c r="O162" s="17" t="s">
        <v>322</v>
      </c>
      <c r="P162" s="18" t="n">
        <v>1079</v>
      </c>
      <c r="Q162" s="109" t="s">
        <v>173</v>
      </c>
      <c r="R162" s="109" t="s">
        <v>173</v>
      </c>
      <c r="S162" s="109" t="s">
        <v>173</v>
      </c>
      <c r="T162" s="109" t="s">
        <v>173</v>
      </c>
      <c r="U162" s="109" t="s">
        <v>173</v>
      </c>
      <c r="V162" s="109" t="s">
        <v>173</v>
      </c>
      <c r="W162" s="109" t="s">
        <v>173</v>
      </c>
      <c r="X162" s="109" t="s">
        <v>173</v>
      </c>
      <c r="Y162" s="18" t="n">
        <v>1079</v>
      </c>
      <c r="Z162" s="109" t="s">
        <v>173</v>
      </c>
    </row>
    <row r="163" customFormat="false" ht="13.8" hidden="false" customHeight="false" outlineLevel="0" collapsed="false">
      <c r="C163" s="110"/>
      <c r="O163" s="17" t="s">
        <v>224</v>
      </c>
      <c r="P163" s="18" t="n">
        <v>972</v>
      </c>
      <c r="Q163" s="109" t="s">
        <v>173</v>
      </c>
      <c r="R163" s="109" t="s">
        <v>173</v>
      </c>
      <c r="S163" s="109" t="s">
        <v>173</v>
      </c>
      <c r="T163" s="109" t="s">
        <v>173</v>
      </c>
      <c r="U163" s="109" t="s">
        <v>173</v>
      </c>
      <c r="V163" s="18" t="n">
        <v>146</v>
      </c>
      <c r="W163" s="109" t="s">
        <v>173</v>
      </c>
      <c r="X163" s="18" t="n">
        <v>826</v>
      </c>
      <c r="Y163" s="109" t="s">
        <v>173</v>
      </c>
      <c r="Z163" s="109" t="s">
        <v>173</v>
      </c>
    </row>
    <row r="164" customFormat="false" ht="13.8" hidden="false" customHeight="false" outlineLevel="0" collapsed="false">
      <c r="C164" s="110"/>
      <c r="O164" s="17" t="s">
        <v>237</v>
      </c>
      <c r="P164" s="18" t="n">
        <v>829</v>
      </c>
      <c r="Q164" s="109" t="s">
        <v>173</v>
      </c>
      <c r="R164" s="109" t="s">
        <v>173</v>
      </c>
      <c r="S164" s="109" t="s">
        <v>173</v>
      </c>
      <c r="T164" s="109" t="s">
        <v>173</v>
      </c>
      <c r="U164" s="109" t="s">
        <v>173</v>
      </c>
      <c r="V164" s="109" t="s">
        <v>173</v>
      </c>
      <c r="W164" s="18" t="n">
        <v>58</v>
      </c>
      <c r="X164" s="18" t="n">
        <v>353</v>
      </c>
      <c r="Y164" s="18" t="n">
        <v>418</v>
      </c>
      <c r="Z164" s="109" t="s">
        <v>173</v>
      </c>
    </row>
    <row r="165" customFormat="false" ht="13.8" hidden="false" customHeight="false" outlineLevel="0" collapsed="false">
      <c r="C165" s="110"/>
      <c r="O165" s="17" t="s">
        <v>323</v>
      </c>
      <c r="P165" s="18" t="n">
        <v>703</v>
      </c>
      <c r="Q165" s="18" t="n">
        <v>582</v>
      </c>
      <c r="R165" s="109" t="s">
        <v>173</v>
      </c>
      <c r="S165" s="109" t="s">
        <v>173</v>
      </c>
      <c r="T165" s="109" t="s">
        <v>173</v>
      </c>
      <c r="U165" s="109" t="s">
        <v>173</v>
      </c>
      <c r="V165" s="109" t="s">
        <v>173</v>
      </c>
      <c r="W165" s="109" t="s">
        <v>173</v>
      </c>
      <c r="X165" s="18" t="n">
        <v>121</v>
      </c>
      <c r="Y165" s="109" t="s">
        <v>173</v>
      </c>
      <c r="Z165" s="109" t="s">
        <v>173</v>
      </c>
    </row>
    <row r="166" customFormat="false" ht="13.8" hidden="false" customHeight="false" outlineLevel="0" collapsed="false">
      <c r="C166" s="110"/>
      <c r="O166" s="17" t="s">
        <v>284</v>
      </c>
      <c r="P166" s="18" t="n">
        <v>668</v>
      </c>
      <c r="Q166" s="18" t="n">
        <v>533</v>
      </c>
      <c r="R166" s="109" t="s">
        <v>173</v>
      </c>
      <c r="S166" s="109" t="s">
        <v>173</v>
      </c>
      <c r="T166" s="109" t="s">
        <v>173</v>
      </c>
      <c r="U166" s="109" t="s">
        <v>173</v>
      </c>
      <c r="V166" s="109" t="s">
        <v>173</v>
      </c>
      <c r="W166" s="109" t="s">
        <v>173</v>
      </c>
      <c r="X166" s="109" t="s">
        <v>173</v>
      </c>
      <c r="Y166" s="18" t="n">
        <v>135</v>
      </c>
      <c r="Z166" s="109" t="s">
        <v>173</v>
      </c>
    </row>
    <row r="167" customFormat="false" ht="13.8" hidden="false" customHeight="false" outlineLevel="0" collapsed="false">
      <c r="C167" s="110"/>
      <c r="O167" s="17" t="s">
        <v>206</v>
      </c>
      <c r="P167" s="18" t="n">
        <v>621</v>
      </c>
      <c r="Q167" s="109" t="s">
        <v>173</v>
      </c>
      <c r="R167" s="109" t="s">
        <v>173</v>
      </c>
      <c r="S167" s="109" t="s">
        <v>173</v>
      </c>
      <c r="T167" s="109" t="s">
        <v>173</v>
      </c>
      <c r="U167" s="109" t="s">
        <v>173</v>
      </c>
      <c r="V167" s="18" t="n">
        <v>62</v>
      </c>
      <c r="W167" s="109" t="s">
        <v>173</v>
      </c>
      <c r="X167" s="109" t="s">
        <v>173</v>
      </c>
      <c r="Y167" s="18" t="n">
        <v>559</v>
      </c>
      <c r="Z167" s="109" t="s">
        <v>173</v>
      </c>
    </row>
    <row r="168" customFormat="false" ht="13.8" hidden="false" customHeight="false" outlineLevel="0" collapsed="false">
      <c r="C168" s="110"/>
      <c r="O168" s="17" t="s">
        <v>310</v>
      </c>
      <c r="P168" s="18" t="n">
        <v>583</v>
      </c>
      <c r="Q168" s="109" t="s">
        <v>173</v>
      </c>
      <c r="R168" s="109" t="s">
        <v>173</v>
      </c>
      <c r="S168" s="109" t="s">
        <v>173</v>
      </c>
      <c r="T168" s="109" t="s">
        <v>173</v>
      </c>
      <c r="U168" s="109" t="s">
        <v>173</v>
      </c>
      <c r="V168" s="109" t="s">
        <v>173</v>
      </c>
      <c r="W168" s="18" t="n">
        <v>583</v>
      </c>
      <c r="X168" s="109" t="s">
        <v>173</v>
      </c>
      <c r="Y168" s="109" t="s">
        <v>173</v>
      </c>
      <c r="Z168" s="109" t="s">
        <v>173</v>
      </c>
    </row>
    <row r="169" customFormat="false" ht="13.8" hidden="false" customHeight="false" outlineLevel="0" collapsed="false">
      <c r="C169" s="110"/>
      <c r="O169" s="17" t="s">
        <v>277</v>
      </c>
      <c r="P169" s="18" t="n">
        <v>542</v>
      </c>
      <c r="Q169" s="109" t="s">
        <v>173</v>
      </c>
      <c r="R169" s="109" t="s">
        <v>173</v>
      </c>
      <c r="S169" s="109" t="s">
        <v>173</v>
      </c>
      <c r="T169" s="109" t="s">
        <v>173</v>
      </c>
      <c r="U169" s="109" t="s">
        <v>173</v>
      </c>
      <c r="V169" s="109" t="s">
        <v>173</v>
      </c>
      <c r="W169" s="109" t="s">
        <v>173</v>
      </c>
      <c r="X169" s="109" t="s">
        <v>173</v>
      </c>
      <c r="Y169" s="18" t="n">
        <v>542</v>
      </c>
      <c r="Z169" s="109" t="s">
        <v>173</v>
      </c>
    </row>
    <row r="170" customFormat="false" ht="13.8" hidden="false" customHeight="false" outlineLevel="0" collapsed="false">
      <c r="C170" s="110"/>
      <c r="O170" s="17" t="s">
        <v>233</v>
      </c>
      <c r="P170" s="18" t="n">
        <v>500</v>
      </c>
      <c r="Q170" s="109" t="s">
        <v>173</v>
      </c>
      <c r="R170" s="109" t="s">
        <v>173</v>
      </c>
      <c r="S170" s="18" t="n">
        <v>42</v>
      </c>
      <c r="T170" s="109" t="s">
        <v>173</v>
      </c>
      <c r="U170" s="109" t="s">
        <v>173</v>
      </c>
      <c r="V170" s="109" t="s">
        <v>173</v>
      </c>
      <c r="W170" s="18" t="n">
        <v>149</v>
      </c>
      <c r="X170" s="18" t="n">
        <v>310</v>
      </c>
      <c r="Y170" s="109" t="s">
        <v>173</v>
      </c>
      <c r="Z170" s="109" t="s">
        <v>173</v>
      </c>
    </row>
    <row r="171" customFormat="false" ht="13.8" hidden="false" customHeight="false" outlineLevel="0" collapsed="false">
      <c r="C171" s="110"/>
      <c r="O171" s="17" t="s">
        <v>302</v>
      </c>
      <c r="P171" s="18" t="n">
        <v>461</v>
      </c>
      <c r="Q171" s="18" t="n">
        <v>10</v>
      </c>
      <c r="R171" s="18" t="n">
        <v>270</v>
      </c>
      <c r="S171" s="109" t="s">
        <v>173</v>
      </c>
      <c r="T171" s="109" t="s">
        <v>173</v>
      </c>
      <c r="U171" s="109" t="s">
        <v>173</v>
      </c>
      <c r="V171" s="109" t="s">
        <v>173</v>
      </c>
      <c r="W171" s="109" t="s">
        <v>173</v>
      </c>
      <c r="X171" s="18" t="n">
        <v>181</v>
      </c>
      <c r="Y171" s="109" t="s">
        <v>173</v>
      </c>
      <c r="Z171" s="109" t="s">
        <v>173</v>
      </c>
    </row>
    <row r="172" customFormat="false" ht="13.8" hidden="false" customHeight="false" outlineLevel="0" collapsed="false">
      <c r="C172" s="110"/>
      <c r="O172" s="17" t="s">
        <v>291</v>
      </c>
      <c r="P172" s="18" t="n">
        <v>439</v>
      </c>
      <c r="Q172" s="109" t="s">
        <v>173</v>
      </c>
      <c r="R172" s="109" t="s">
        <v>173</v>
      </c>
      <c r="S172" s="109" t="s">
        <v>173</v>
      </c>
      <c r="T172" s="109" t="s">
        <v>173</v>
      </c>
      <c r="U172" s="109" t="s">
        <v>173</v>
      </c>
      <c r="V172" s="109" t="s">
        <v>173</v>
      </c>
      <c r="W172" s="109" t="s">
        <v>173</v>
      </c>
      <c r="X172" s="109" t="s">
        <v>173</v>
      </c>
      <c r="Y172" s="18" t="n">
        <v>439</v>
      </c>
      <c r="Z172" s="109" t="s">
        <v>173</v>
      </c>
    </row>
    <row r="173" customFormat="false" ht="13.8" hidden="false" customHeight="false" outlineLevel="0" collapsed="false">
      <c r="C173" s="110"/>
      <c r="O173" s="17" t="s">
        <v>293</v>
      </c>
      <c r="P173" s="18" t="n">
        <v>341</v>
      </c>
      <c r="Q173" s="109" t="s">
        <v>173</v>
      </c>
      <c r="R173" s="109" t="s">
        <v>173</v>
      </c>
      <c r="S173" s="109" t="s">
        <v>173</v>
      </c>
      <c r="T173" s="109" t="s">
        <v>173</v>
      </c>
      <c r="U173" s="109" t="s">
        <v>173</v>
      </c>
      <c r="V173" s="109" t="s">
        <v>173</v>
      </c>
      <c r="W173" s="109" t="s">
        <v>173</v>
      </c>
      <c r="X173" s="18" t="n">
        <v>341</v>
      </c>
      <c r="Y173" s="109" t="s">
        <v>173</v>
      </c>
      <c r="Z173" s="109" t="s">
        <v>173</v>
      </c>
    </row>
    <row r="174" customFormat="false" ht="13.8" hidden="false" customHeight="false" outlineLevel="0" collapsed="false">
      <c r="C174" s="110"/>
      <c r="O174" s="17" t="s">
        <v>324</v>
      </c>
      <c r="P174" s="18" t="n">
        <v>299</v>
      </c>
      <c r="Q174" s="109" t="s">
        <v>173</v>
      </c>
      <c r="R174" s="109" t="s">
        <v>173</v>
      </c>
      <c r="S174" s="109" t="s">
        <v>173</v>
      </c>
      <c r="T174" s="109" t="s">
        <v>173</v>
      </c>
      <c r="U174" s="109" t="s">
        <v>173</v>
      </c>
      <c r="V174" s="109" t="s">
        <v>173</v>
      </c>
      <c r="W174" s="109" t="s">
        <v>173</v>
      </c>
      <c r="X174" s="109" t="s">
        <v>173</v>
      </c>
      <c r="Y174" s="18" t="n">
        <v>299</v>
      </c>
      <c r="Z174" s="109" t="s">
        <v>173</v>
      </c>
    </row>
    <row r="175" customFormat="false" ht="13.8" hidden="false" customHeight="false" outlineLevel="0" collapsed="false">
      <c r="C175" s="110"/>
      <c r="O175" s="17" t="s">
        <v>207</v>
      </c>
      <c r="P175" s="18" t="n">
        <v>294</v>
      </c>
      <c r="Q175" s="18" t="n">
        <v>294</v>
      </c>
      <c r="R175" s="109" t="s">
        <v>173</v>
      </c>
      <c r="S175" s="109" t="s">
        <v>173</v>
      </c>
      <c r="T175" s="109" t="s">
        <v>173</v>
      </c>
      <c r="U175" s="109" t="s">
        <v>173</v>
      </c>
      <c r="V175" s="109" t="s">
        <v>173</v>
      </c>
      <c r="W175" s="109" t="s">
        <v>173</v>
      </c>
      <c r="X175" s="109" t="s">
        <v>173</v>
      </c>
      <c r="Y175" s="109" t="s">
        <v>173</v>
      </c>
      <c r="Z175" s="109" t="s">
        <v>173</v>
      </c>
    </row>
    <row r="176" customFormat="false" ht="13.8" hidden="false" customHeight="false" outlineLevel="0" collapsed="false">
      <c r="C176" s="110"/>
      <c r="O176" s="17" t="s">
        <v>313</v>
      </c>
      <c r="P176" s="18" t="n">
        <v>273</v>
      </c>
      <c r="Q176" s="109" t="s">
        <v>173</v>
      </c>
      <c r="R176" s="109" t="s">
        <v>173</v>
      </c>
      <c r="S176" s="109" t="s">
        <v>173</v>
      </c>
      <c r="T176" s="109" t="s">
        <v>173</v>
      </c>
      <c r="U176" s="109" t="s">
        <v>173</v>
      </c>
      <c r="V176" s="109" t="s">
        <v>173</v>
      </c>
      <c r="W176" s="109" t="s">
        <v>173</v>
      </c>
      <c r="X176" s="109" t="s">
        <v>173</v>
      </c>
      <c r="Y176" s="18" t="n">
        <v>273</v>
      </c>
      <c r="Z176" s="109" t="s">
        <v>173</v>
      </c>
    </row>
    <row r="177" customFormat="false" ht="13.8" hidden="false" customHeight="false" outlineLevel="0" collapsed="false">
      <c r="C177" s="110"/>
      <c r="O177" s="17" t="s">
        <v>242</v>
      </c>
      <c r="P177" s="18" t="n">
        <v>260</v>
      </c>
      <c r="Q177" s="109" t="s">
        <v>173</v>
      </c>
      <c r="R177" s="109" t="s">
        <v>173</v>
      </c>
      <c r="S177" s="109" t="s">
        <v>173</v>
      </c>
      <c r="T177" s="109" t="s">
        <v>173</v>
      </c>
      <c r="U177" s="109" t="s">
        <v>173</v>
      </c>
      <c r="V177" s="109" t="s">
        <v>173</v>
      </c>
      <c r="W177" s="109" t="s">
        <v>173</v>
      </c>
      <c r="X177" s="18" t="n">
        <v>260</v>
      </c>
      <c r="Y177" s="109" t="s">
        <v>173</v>
      </c>
      <c r="Z177" s="109" t="s">
        <v>173</v>
      </c>
    </row>
    <row r="178" customFormat="false" ht="13.8" hidden="false" customHeight="false" outlineLevel="0" collapsed="false">
      <c r="C178" s="110"/>
      <c r="O178" s="17" t="s">
        <v>286</v>
      </c>
      <c r="P178" s="18" t="n">
        <v>243</v>
      </c>
      <c r="Q178" s="109" t="s">
        <v>173</v>
      </c>
      <c r="R178" s="109" t="s">
        <v>173</v>
      </c>
      <c r="S178" s="109" t="s">
        <v>173</v>
      </c>
      <c r="T178" s="109" t="s">
        <v>173</v>
      </c>
      <c r="U178" s="109" t="s">
        <v>173</v>
      </c>
      <c r="V178" s="109" t="s">
        <v>173</v>
      </c>
      <c r="W178" s="109" t="s">
        <v>173</v>
      </c>
      <c r="X178" s="109" t="s">
        <v>173</v>
      </c>
      <c r="Y178" s="18" t="n">
        <v>243</v>
      </c>
      <c r="Z178" s="109" t="s">
        <v>173</v>
      </c>
    </row>
    <row r="179" customFormat="false" ht="13.8" hidden="false" customHeight="false" outlineLevel="0" collapsed="false">
      <c r="C179" s="110"/>
      <c r="O179" s="17" t="s">
        <v>266</v>
      </c>
      <c r="P179" s="18" t="n">
        <v>240</v>
      </c>
      <c r="Q179" s="109" t="s">
        <v>173</v>
      </c>
      <c r="R179" s="109" t="s">
        <v>173</v>
      </c>
      <c r="S179" s="109" t="s">
        <v>173</v>
      </c>
      <c r="T179" s="109" t="s">
        <v>173</v>
      </c>
      <c r="U179" s="109" t="s">
        <v>173</v>
      </c>
      <c r="V179" s="109" t="s">
        <v>173</v>
      </c>
      <c r="W179" s="18" t="n">
        <v>240</v>
      </c>
      <c r="X179" s="109" t="s">
        <v>173</v>
      </c>
      <c r="Y179" s="109" t="s">
        <v>173</v>
      </c>
      <c r="Z179" s="109" t="s">
        <v>173</v>
      </c>
    </row>
    <row r="180" customFormat="false" ht="13.8" hidden="false" customHeight="false" outlineLevel="0" collapsed="false">
      <c r="C180" s="110"/>
      <c r="O180" s="17" t="s">
        <v>299</v>
      </c>
      <c r="P180" s="18" t="n">
        <v>199</v>
      </c>
      <c r="Q180" s="109" t="s">
        <v>173</v>
      </c>
      <c r="R180" s="109" t="s">
        <v>173</v>
      </c>
      <c r="S180" s="18" t="n">
        <v>100</v>
      </c>
      <c r="T180" s="109" t="s">
        <v>173</v>
      </c>
      <c r="U180" s="109" t="s">
        <v>173</v>
      </c>
      <c r="V180" s="109" t="s">
        <v>173</v>
      </c>
      <c r="W180" s="109" t="s">
        <v>173</v>
      </c>
      <c r="X180" s="18" t="n">
        <v>99</v>
      </c>
      <c r="Y180" s="109" t="s">
        <v>173</v>
      </c>
      <c r="Z180" s="109" t="s">
        <v>173</v>
      </c>
    </row>
    <row r="181" customFormat="false" ht="13.8" hidden="false" customHeight="false" outlineLevel="0" collapsed="false">
      <c r="C181" s="110"/>
      <c r="O181" s="17" t="s">
        <v>325</v>
      </c>
      <c r="P181" s="18" t="n">
        <v>173</v>
      </c>
      <c r="Q181" s="109" t="s">
        <v>173</v>
      </c>
      <c r="R181" s="109" t="s">
        <v>173</v>
      </c>
      <c r="S181" s="109" t="s">
        <v>173</v>
      </c>
      <c r="T181" s="109" t="s">
        <v>173</v>
      </c>
      <c r="U181" s="109" t="s">
        <v>173</v>
      </c>
      <c r="V181" s="109" t="s">
        <v>173</v>
      </c>
      <c r="W181" s="109" t="s">
        <v>173</v>
      </c>
      <c r="X181" s="18" t="n">
        <v>173</v>
      </c>
      <c r="Y181" s="109" t="s">
        <v>173</v>
      </c>
      <c r="Z181" s="109" t="s">
        <v>173</v>
      </c>
    </row>
    <row r="182" customFormat="false" ht="13.8" hidden="false" customHeight="false" outlineLevel="0" collapsed="false">
      <c r="C182" s="110"/>
      <c r="O182" s="17" t="s">
        <v>314</v>
      </c>
      <c r="P182" s="18" t="n">
        <v>124</v>
      </c>
      <c r="Q182" s="109" t="s">
        <v>173</v>
      </c>
      <c r="R182" s="109" t="s">
        <v>173</v>
      </c>
      <c r="S182" s="109" t="s">
        <v>173</v>
      </c>
      <c r="T182" s="109" t="s">
        <v>173</v>
      </c>
      <c r="U182" s="109" t="s">
        <v>173</v>
      </c>
      <c r="V182" s="109" t="s">
        <v>173</v>
      </c>
      <c r="W182" s="18" t="n">
        <v>124</v>
      </c>
      <c r="X182" s="109" t="s">
        <v>173</v>
      </c>
      <c r="Y182" s="109" t="s">
        <v>173</v>
      </c>
      <c r="Z182" s="109" t="s">
        <v>173</v>
      </c>
    </row>
    <row r="183" customFormat="false" ht="13.8" hidden="false" customHeight="false" outlineLevel="0" collapsed="false">
      <c r="C183" s="110"/>
      <c r="O183" s="17" t="s">
        <v>288</v>
      </c>
      <c r="P183" s="18" t="n">
        <v>85</v>
      </c>
      <c r="Q183" s="109" t="s">
        <v>173</v>
      </c>
      <c r="R183" s="109" t="s">
        <v>173</v>
      </c>
      <c r="S183" s="109" t="s">
        <v>173</v>
      </c>
      <c r="T183" s="109" t="s">
        <v>173</v>
      </c>
      <c r="U183" s="109" t="s">
        <v>173</v>
      </c>
      <c r="V183" s="109" t="s">
        <v>173</v>
      </c>
      <c r="W183" s="109" t="s">
        <v>173</v>
      </c>
      <c r="X183" s="109" t="s">
        <v>173</v>
      </c>
      <c r="Y183" s="18" t="n">
        <v>85</v>
      </c>
      <c r="Z183" s="109" t="s">
        <v>173</v>
      </c>
    </row>
    <row r="184" customFormat="false" ht="13.8" hidden="false" customHeight="false" outlineLevel="0" collapsed="false">
      <c r="C184" s="110"/>
      <c r="O184" s="17" t="s">
        <v>318</v>
      </c>
      <c r="P184" s="18" t="n">
        <v>74</v>
      </c>
      <c r="Q184" s="109" t="s">
        <v>173</v>
      </c>
      <c r="R184" s="109" t="s">
        <v>173</v>
      </c>
      <c r="S184" s="109" t="s">
        <v>173</v>
      </c>
      <c r="T184" s="109" t="s">
        <v>173</v>
      </c>
      <c r="U184" s="109" t="s">
        <v>173</v>
      </c>
      <c r="V184" s="109" t="s">
        <v>173</v>
      </c>
      <c r="W184" s="109" t="s">
        <v>173</v>
      </c>
      <c r="X184" s="18" t="n">
        <v>74</v>
      </c>
      <c r="Y184" s="109" t="s">
        <v>173</v>
      </c>
      <c r="Z184" s="109" t="s">
        <v>173</v>
      </c>
    </row>
    <row r="185" customFormat="false" ht="13.8" hidden="false" customHeight="false" outlineLevel="0" collapsed="false">
      <c r="C185" s="110"/>
      <c r="O185" s="17" t="s">
        <v>308</v>
      </c>
      <c r="P185" s="18" t="n">
        <v>58</v>
      </c>
      <c r="Q185" s="18" t="n">
        <v>58</v>
      </c>
      <c r="R185" s="109" t="s">
        <v>173</v>
      </c>
      <c r="S185" s="109" t="s">
        <v>173</v>
      </c>
      <c r="T185" s="109" t="s">
        <v>173</v>
      </c>
      <c r="U185" s="109" t="s">
        <v>173</v>
      </c>
      <c r="V185" s="109" t="s">
        <v>173</v>
      </c>
      <c r="W185" s="109" t="s">
        <v>173</v>
      </c>
      <c r="X185" s="109" t="s">
        <v>173</v>
      </c>
      <c r="Y185" s="109" t="s">
        <v>173</v>
      </c>
      <c r="Z185" s="109" t="s">
        <v>173</v>
      </c>
    </row>
    <row r="186" customFormat="false" ht="13.8" hidden="false" customHeight="false" outlineLevel="0" collapsed="false">
      <c r="C186" s="110"/>
      <c r="O186" s="17" t="s">
        <v>270</v>
      </c>
      <c r="P186" s="18" t="n">
        <v>51</v>
      </c>
      <c r="Q186" s="109" t="s">
        <v>173</v>
      </c>
      <c r="R186" s="109" t="s">
        <v>173</v>
      </c>
      <c r="S186" s="109" t="s">
        <v>173</v>
      </c>
      <c r="T186" s="109" t="s">
        <v>173</v>
      </c>
      <c r="U186" s="109" t="s">
        <v>173</v>
      </c>
      <c r="V186" s="109" t="s">
        <v>173</v>
      </c>
      <c r="W186" s="109" t="s">
        <v>173</v>
      </c>
      <c r="X186" s="109" t="s">
        <v>173</v>
      </c>
      <c r="Y186" s="18" t="n">
        <v>51</v>
      </c>
      <c r="Z186" s="109" t="s">
        <v>173</v>
      </c>
    </row>
    <row r="187" customFormat="false" ht="13.8" hidden="false" customHeight="false" outlineLevel="0" collapsed="false">
      <c r="C187" s="110"/>
      <c r="O187" s="17" t="s">
        <v>316</v>
      </c>
      <c r="P187" s="18" t="n">
        <v>51</v>
      </c>
      <c r="Q187" s="109" t="s">
        <v>173</v>
      </c>
      <c r="R187" s="109" t="s">
        <v>173</v>
      </c>
      <c r="S187" s="109" t="s">
        <v>173</v>
      </c>
      <c r="T187" s="109" t="s">
        <v>173</v>
      </c>
      <c r="U187" s="109" t="s">
        <v>173</v>
      </c>
      <c r="V187" s="109" t="s">
        <v>173</v>
      </c>
      <c r="W187" s="109" t="s">
        <v>173</v>
      </c>
      <c r="X187" s="18" t="n">
        <v>51</v>
      </c>
      <c r="Y187" s="109" t="s">
        <v>173</v>
      </c>
      <c r="Z187" s="109" t="s">
        <v>173</v>
      </c>
    </row>
    <row r="188" customFormat="false" ht="13.8" hidden="false" customHeight="false" outlineLevel="0" collapsed="false">
      <c r="C188" s="110"/>
      <c r="O188" s="17" t="s">
        <v>303</v>
      </c>
      <c r="P188" s="18" t="n">
        <v>45</v>
      </c>
      <c r="Q188" s="109" t="s">
        <v>173</v>
      </c>
      <c r="R188" s="109" t="s">
        <v>173</v>
      </c>
      <c r="S188" s="109" t="s">
        <v>173</v>
      </c>
      <c r="T188" s="109" t="s">
        <v>173</v>
      </c>
      <c r="U188" s="109" t="s">
        <v>173</v>
      </c>
      <c r="V188" s="109" t="s">
        <v>173</v>
      </c>
      <c r="W188" s="109" t="s">
        <v>173</v>
      </c>
      <c r="X188" s="18" t="n">
        <v>45</v>
      </c>
      <c r="Y188" s="109" t="s">
        <v>173</v>
      </c>
      <c r="Z188" s="109" t="s">
        <v>173</v>
      </c>
    </row>
    <row r="189" customFormat="false" ht="13.8" hidden="false" customHeight="false" outlineLevel="0" collapsed="false">
      <c r="C189" s="110"/>
      <c r="O189" s="17" t="s">
        <v>296</v>
      </c>
      <c r="P189" s="18" t="n">
        <v>36</v>
      </c>
      <c r="Q189" s="109" t="s">
        <v>173</v>
      </c>
      <c r="R189" s="109" t="s">
        <v>173</v>
      </c>
      <c r="S189" s="109" t="s">
        <v>173</v>
      </c>
      <c r="T189" s="109" t="s">
        <v>173</v>
      </c>
      <c r="U189" s="109" t="s">
        <v>173</v>
      </c>
      <c r="V189" s="109" t="s">
        <v>173</v>
      </c>
      <c r="W189" s="109" t="s">
        <v>173</v>
      </c>
      <c r="X189" s="109" t="s">
        <v>173</v>
      </c>
      <c r="Y189" s="18" t="n">
        <v>36</v>
      </c>
      <c r="Z189" s="109" t="s">
        <v>173</v>
      </c>
    </row>
    <row r="190" customFormat="false" ht="13.8" hidden="false" customHeight="false" outlineLevel="0" collapsed="false">
      <c r="C190" s="110"/>
      <c r="O190" s="17" t="s">
        <v>280</v>
      </c>
      <c r="P190" s="18" t="n">
        <v>36</v>
      </c>
      <c r="Q190" s="109" t="s">
        <v>173</v>
      </c>
      <c r="R190" s="109" t="s">
        <v>173</v>
      </c>
      <c r="S190" s="109" t="s">
        <v>173</v>
      </c>
      <c r="T190" s="109" t="s">
        <v>173</v>
      </c>
      <c r="U190" s="109" t="s">
        <v>173</v>
      </c>
      <c r="V190" s="109" t="s">
        <v>173</v>
      </c>
      <c r="W190" s="109" t="s">
        <v>173</v>
      </c>
      <c r="X190" s="109" t="s">
        <v>173</v>
      </c>
      <c r="Y190" s="18" t="n">
        <v>36</v>
      </c>
      <c r="Z190" s="109" t="s">
        <v>173</v>
      </c>
    </row>
    <row r="191" customFormat="false" ht="13.8" hidden="false" customHeight="false" outlineLevel="0" collapsed="false">
      <c r="C191" s="110"/>
      <c r="O191" s="17" t="s">
        <v>239</v>
      </c>
      <c r="P191" s="18" t="n">
        <v>25</v>
      </c>
      <c r="Q191" s="109" t="s">
        <v>173</v>
      </c>
      <c r="R191" s="109" t="s">
        <v>173</v>
      </c>
      <c r="S191" s="109" t="s">
        <v>173</v>
      </c>
      <c r="T191" s="109" t="s">
        <v>173</v>
      </c>
      <c r="U191" s="109" t="s">
        <v>173</v>
      </c>
      <c r="V191" s="109" t="s">
        <v>173</v>
      </c>
      <c r="W191" s="109" t="s">
        <v>173</v>
      </c>
      <c r="X191" s="18" t="n">
        <v>25</v>
      </c>
      <c r="Y191" s="109" t="s">
        <v>173</v>
      </c>
      <c r="Z191" s="109" t="s">
        <v>173</v>
      </c>
    </row>
    <row r="192" customFormat="false" ht="13.8" hidden="false" customHeight="false" outlineLevel="0" collapsed="false">
      <c r="C192" s="110"/>
    </row>
    <row r="193" customFormat="false" ht="13.8" hidden="false" customHeight="false" outlineLevel="0" collapsed="false">
      <c r="C193" s="110"/>
    </row>
    <row r="194" customFormat="false" ht="13.8" hidden="false" customHeight="false" outlineLevel="0" collapsed="false">
      <c r="C194" s="110"/>
    </row>
    <row r="195" customFormat="false" ht="13.8" hidden="false" customHeight="false" outlineLevel="0" collapsed="false">
      <c r="C195" s="110"/>
    </row>
    <row r="196" customFormat="false" ht="13.8" hidden="false" customHeight="false" outlineLevel="0" collapsed="false">
      <c r="C196" s="110"/>
    </row>
    <row r="197" customFormat="false" ht="13.8" hidden="false" customHeight="false" outlineLevel="0" collapsed="false">
      <c r="C197" s="110"/>
    </row>
    <row r="198" customFormat="false" ht="13.8" hidden="false" customHeight="false" outlineLevel="0" collapsed="false">
      <c r="C198" s="110"/>
    </row>
    <row r="199" customFormat="false" ht="13.8" hidden="false" customHeight="false" outlineLevel="0" collapsed="false">
      <c r="C199" s="110"/>
    </row>
    <row r="200" customFormat="false" ht="13.8" hidden="false" customHeight="false" outlineLevel="0" collapsed="false">
      <c r="C200" s="110"/>
    </row>
    <row r="201" customFormat="false" ht="13.8" hidden="false" customHeight="false" outlineLevel="0" collapsed="false">
      <c r="C201" s="110"/>
    </row>
    <row r="202" customFormat="false" ht="13.8" hidden="false" customHeight="false" outlineLevel="0" collapsed="false">
      <c r="C202" s="110"/>
    </row>
    <row r="203" customFormat="false" ht="13.8" hidden="false" customHeight="false" outlineLevel="0" collapsed="false">
      <c r="C203" s="110"/>
    </row>
    <row r="204" customFormat="false" ht="13.8" hidden="false" customHeight="false" outlineLevel="0" collapsed="false">
      <c r="C204" s="110"/>
    </row>
    <row r="205" customFormat="false" ht="13.8" hidden="false" customHeight="false" outlineLevel="0" collapsed="false">
      <c r="C205" s="110"/>
    </row>
    <row r="206" customFormat="false" ht="13.8" hidden="false" customHeight="false" outlineLevel="0" collapsed="false">
      <c r="C206" s="110"/>
    </row>
    <row r="207" customFormat="false" ht="13.8" hidden="false" customHeight="false" outlineLevel="0" collapsed="false">
      <c r="C207" s="110"/>
    </row>
    <row r="208" customFormat="false" ht="13.8" hidden="false" customHeight="false" outlineLevel="0" collapsed="false">
      <c r="C208" s="110"/>
    </row>
    <row r="209" customFormat="false" ht="13.8" hidden="false" customHeight="false" outlineLevel="0" collapsed="false">
      <c r="C209" s="110"/>
    </row>
    <row r="210" customFormat="false" ht="13.8" hidden="false" customHeight="false" outlineLevel="0" collapsed="false">
      <c r="C210" s="110"/>
    </row>
    <row r="211" customFormat="false" ht="13.8" hidden="false" customHeight="false" outlineLevel="0" collapsed="false">
      <c r="C211" s="110"/>
    </row>
    <row r="212" customFormat="false" ht="13.8" hidden="false" customHeight="false" outlineLevel="0" collapsed="false">
      <c r="C212" s="110"/>
    </row>
    <row r="213" customFormat="false" ht="13.8" hidden="false" customHeight="false" outlineLevel="0" collapsed="false">
      <c r="C213" s="110"/>
    </row>
    <row r="214" customFormat="false" ht="13.8" hidden="false" customHeight="false" outlineLevel="0" collapsed="false">
      <c r="C214" s="110"/>
    </row>
    <row r="215" customFormat="false" ht="13.8" hidden="false" customHeight="false" outlineLevel="0" collapsed="false">
      <c r="C215" s="110"/>
    </row>
    <row r="216" customFormat="false" ht="13.8" hidden="false" customHeight="false" outlineLevel="0" collapsed="false">
      <c r="C216" s="110"/>
    </row>
    <row r="217" customFormat="false" ht="13.8" hidden="false" customHeight="false" outlineLevel="0" collapsed="false">
      <c r="C217" s="110"/>
    </row>
    <row r="218" customFormat="false" ht="13.8" hidden="false" customHeight="false" outlineLevel="0" collapsed="false">
      <c r="C218" s="110"/>
    </row>
    <row r="219" customFormat="false" ht="13.8" hidden="false" customHeight="false" outlineLevel="0" collapsed="false">
      <c r="C219" s="110"/>
    </row>
    <row r="220" customFormat="false" ht="13.8" hidden="false" customHeight="false" outlineLevel="0" collapsed="false">
      <c r="C220" s="110"/>
    </row>
    <row r="221" customFormat="false" ht="13.8" hidden="false" customHeight="false" outlineLevel="0" collapsed="false">
      <c r="C221" s="110"/>
    </row>
    <row r="222" customFormat="false" ht="13.8" hidden="false" customHeight="false" outlineLevel="0" collapsed="false">
      <c r="C222" s="110"/>
    </row>
    <row r="223" customFormat="false" ht="13.8" hidden="false" customHeight="false" outlineLevel="0" collapsed="false">
      <c r="C223" s="110"/>
    </row>
    <row r="224" customFormat="false" ht="13.8" hidden="false" customHeight="false" outlineLevel="0" collapsed="false">
      <c r="C224" s="110"/>
    </row>
    <row r="225" customFormat="false" ht="13.8" hidden="false" customHeight="false" outlineLevel="0" collapsed="false">
      <c r="C225" s="110"/>
    </row>
    <row r="226" customFormat="false" ht="13.8" hidden="false" customHeight="false" outlineLevel="0" collapsed="false">
      <c r="C226" s="110"/>
    </row>
    <row r="227" customFormat="false" ht="13.8" hidden="false" customHeight="false" outlineLevel="0" collapsed="false">
      <c r="C227" s="110"/>
    </row>
    <row r="228" customFormat="false" ht="13.8" hidden="false" customHeight="false" outlineLevel="0" collapsed="false">
      <c r="C228" s="110"/>
    </row>
    <row r="229" customFormat="false" ht="13.8" hidden="false" customHeight="false" outlineLevel="0" collapsed="false">
      <c r="C229" s="110"/>
    </row>
    <row r="230" customFormat="false" ht="13.8" hidden="false" customHeight="false" outlineLevel="0" collapsed="false">
      <c r="C230" s="110"/>
    </row>
    <row r="231" customFormat="false" ht="13.8" hidden="false" customHeight="false" outlineLevel="0" collapsed="false">
      <c r="C231" s="110"/>
    </row>
    <row r="232" customFormat="false" ht="13.8" hidden="false" customHeight="false" outlineLevel="0" collapsed="false">
      <c r="C232" s="110"/>
    </row>
    <row r="233" customFormat="false" ht="13.8" hidden="false" customHeight="false" outlineLevel="0" collapsed="false">
      <c r="C233" s="110"/>
    </row>
    <row r="234" customFormat="false" ht="13.8" hidden="false" customHeight="false" outlineLevel="0" collapsed="false">
      <c r="C234" s="110"/>
    </row>
    <row r="235" customFormat="false" ht="13.8" hidden="false" customHeight="false" outlineLevel="0" collapsed="false">
      <c r="C235" s="110"/>
    </row>
    <row r="236" customFormat="false" ht="13.8" hidden="false" customHeight="false" outlineLevel="0" collapsed="false">
      <c r="C236" s="110"/>
    </row>
    <row r="237" customFormat="false" ht="13.8" hidden="false" customHeight="false" outlineLevel="0" collapsed="false">
      <c r="C237" s="110"/>
    </row>
    <row r="238" customFormat="false" ht="13.8" hidden="false" customHeight="false" outlineLevel="0" collapsed="false">
      <c r="C238" s="110"/>
    </row>
    <row r="239" customFormat="false" ht="13.8" hidden="false" customHeight="false" outlineLevel="0" collapsed="false">
      <c r="C239" s="110"/>
    </row>
    <row r="240" customFormat="false" ht="13.8" hidden="false" customHeight="false" outlineLevel="0" collapsed="false">
      <c r="C240" s="110"/>
    </row>
    <row r="241" customFormat="false" ht="13.8" hidden="false" customHeight="false" outlineLevel="0" collapsed="false">
      <c r="C241" s="110"/>
    </row>
    <row r="242" customFormat="false" ht="13.8" hidden="false" customHeight="false" outlineLevel="0" collapsed="false">
      <c r="C242" s="110"/>
    </row>
    <row r="243" customFormat="false" ht="13.8" hidden="false" customHeight="false" outlineLevel="0" collapsed="false">
      <c r="C243" s="110"/>
    </row>
    <row r="244" customFormat="false" ht="13.8" hidden="false" customHeight="false" outlineLevel="0" collapsed="false">
      <c r="C244" s="110"/>
    </row>
    <row r="245" customFormat="false" ht="13.8" hidden="false" customHeight="false" outlineLevel="0" collapsed="false">
      <c r="C245" s="110"/>
    </row>
    <row r="246" customFormat="false" ht="13.8" hidden="false" customHeight="false" outlineLevel="0" collapsed="false">
      <c r="C246" s="110"/>
    </row>
    <row r="247" customFormat="false" ht="13.8" hidden="false" customHeight="false" outlineLevel="0" collapsed="false">
      <c r="C247" s="110"/>
    </row>
    <row r="248" customFormat="false" ht="13.8" hidden="false" customHeight="false" outlineLevel="0" collapsed="false">
      <c r="C248" s="110"/>
    </row>
    <row r="249" customFormat="false" ht="13.8" hidden="false" customHeight="false" outlineLevel="0" collapsed="false">
      <c r="C249" s="110"/>
    </row>
    <row r="250" customFormat="false" ht="13.8" hidden="false" customHeight="false" outlineLevel="0" collapsed="false">
      <c r="C250" s="110"/>
    </row>
    <row r="251" customFormat="false" ht="13.8" hidden="false" customHeight="false" outlineLevel="0" collapsed="false">
      <c r="C251" s="110"/>
    </row>
    <row r="252" customFormat="false" ht="13.8" hidden="false" customHeight="false" outlineLevel="0" collapsed="false">
      <c r="C252" s="110"/>
    </row>
    <row r="253" customFormat="false" ht="13.8" hidden="false" customHeight="false" outlineLevel="0" collapsed="false">
      <c r="C253" s="110"/>
    </row>
    <row r="254" customFormat="false" ht="13.8" hidden="false" customHeight="false" outlineLevel="0" collapsed="false">
      <c r="C254" s="110"/>
    </row>
    <row r="255" customFormat="false" ht="13.8" hidden="false" customHeight="false" outlineLevel="0" collapsed="false">
      <c r="C255" s="110"/>
    </row>
    <row r="256" customFormat="false" ht="13.8" hidden="false" customHeight="false" outlineLevel="0" collapsed="false">
      <c r="C256" s="110"/>
    </row>
    <row r="257" customFormat="false" ht="13.8" hidden="false" customHeight="false" outlineLevel="0" collapsed="false">
      <c r="C257" s="110"/>
    </row>
    <row r="258" customFormat="false" ht="13.8" hidden="false" customHeight="false" outlineLevel="0" collapsed="false">
      <c r="C258" s="110"/>
    </row>
    <row r="259" customFormat="false" ht="13.8" hidden="false" customHeight="false" outlineLevel="0" collapsed="false">
      <c r="C259" s="110"/>
    </row>
    <row r="260" customFormat="false" ht="13.8" hidden="false" customHeight="false" outlineLevel="0" collapsed="false">
      <c r="C260" s="110"/>
    </row>
    <row r="261" customFormat="false" ht="13.8" hidden="false" customHeight="false" outlineLevel="0" collapsed="false">
      <c r="C261" s="110"/>
    </row>
    <row r="262" customFormat="false" ht="13.8" hidden="false" customHeight="false" outlineLevel="0" collapsed="false">
      <c r="C262" s="110"/>
    </row>
    <row r="263" customFormat="false" ht="13.8" hidden="false" customHeight="false" outlineLevel="0" collapsed="false">
      <c r="C263" s="110"/>
    </row>
    <row r="264" customFormat="false" ht="13.8" hidden="false" customHeight="false" outlineLevel="0" collapsed="false">
      <c r="C264" s="110"/>
    </row>
    <row r="265" customFormat="false" ht="13.8" hidden="false" customHeight="false" outlineLevel="0" collapsed="false">
      <c r="C265" s="110"/>
    </row>
    <row r="266" customFormat="false" ht="13.8" hidden="false" customHeight="false" outlineLevel="0" collapsed="false">
      <c r="C266" s="110"/>
    </row>
    <row r="267" customFormat="false" ht="13.8" hidden="false" customHeight="false" outlineLevel="0" collapsed="false">
      <c r="C267" s="110"/>
    </row>
    <row r="268" customFormat="false" ht="13.8" hidden="false" customHeight="false" outlineLevel="0" collapsed="false">
      <c r="C268" s="110"/>
    </row>
    <row r="269" customFormat="false" ht="13.8" hidden="false" customHeight="false" outlineLevel="0" collapsed="false">
      <c r="C269" s="110"/>
    </row>
    <row r="270" customFormat="false" ht="13.8" hidden="false" customHeight="false" outlineLevel="0" collapsed="false">
      <c r="C270" s="110"/>
    </row>
    <row r="271" customFormat="false" ht="13.8" hidden="false" customHeight="false" outlineLevel="0" collapsed="false">
      <c r="C271" s="110"/>
    </row>
    <row r="272" customFormat="false" ht="13.8" hidden="false" customHeight="false" outlineLevel="0" collapsed="false">
      <c r="C272" s="110"/>
    </row>
    <row r="273" customFormat="false" ht="13.8" hidden="false" customHeight="false" outlineLevel="0" collapsed="false">
      <c r="C273" s="110"/>
    </row>
    <row r="274" customFormat="false" ht="13.8" hidden="false" customHeight="false" outlineLevel="0" collapsed="false">
      <c r="C274" s="110"/>
    </row>
    <row r="275" customFormat="false" ht="13.8" hidden="false" customHeight="false" outlineLevel="0" collapsed="false">
      <c r="C275" s="110"/>
    </row>
    <row r="276" customFormat="false" ht="13.8" hidden="false" customHeight="false" outlineLevel="0" collapsed="false">
      <c r="C276" s="110"/>
    </row>
    <row r="277" customFormat="false" ht="13.8" hidden="false" customHeight="false" outlineLevel="0" collapsed="false">
      <c r="C277" s="1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6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16" activeCellId="0" sqref="D16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4.82"/>
    <col collapsed="false" customWidth="true" hidden="false" outlineLevel="0" max="13" min="3" style="0" width="13.38"/>
    <col collapsed="false" customWidth="true" hidden="false" outlineLevel="0" max="15" min="15" style="0" width="4.82"/>
    <col collapsed="false" customWidth="true" hidden="false" outlineLevel="0" max="26" min="16" style="0" width="13.38"/>
  </cols>
  <sheetData>
    <row r="1" customFormat="false" ht="13.8" hidden="false" customHeight="false" outlineLevel="0" collapsed="false">
      <c r="A1" s="0" t="s">
        <v>169</v>
      </c>
      <c r="C1" s="108" t="s">
        <v>170</v>
      </c>
      <c r="D1" s="108" t="n">
        <v>0</v>
      </c>
      <c r="E1" s="108" t="n">
        <v>1</v>
      </c>
      <c r="F1" s="108" t="n">
        <v>2</v>
      </c>
      <c r="G1" s="108" t="n">
        <v>3</v>
      </c>
      <c r="H1" s="108" t="n">
        <v>4</v>
      </c>
      <c r="I1" s="108" t="n">
        <v>5</v>
      </c>
      <c r="J1" s="108" t="n">
        <v>6</v>
      </c>
      <c r="K1" s="108" t="n">
        <v>7</v>
      </c>
      <c r="L1" s="108" t="n">
        <v>8</v>
      </c>
      <c r="M1" s="108" t="n">
        <v>9</v>
      </c>
      <c r="N1" s="0" t="s">
        <v>171</v>
      </c>
      <c r="P1" s="108" t="s">
        <v>170</v>
      </c>
      <c r="Q1" s="108" t="n">
        <v>0</v>
      </c>
      <c r="R1" s="108" t="n">
        <v>1</v>
      </c>
      <c r="S1" s="108" t="n">
        <v>2</v>
      </c>
      <c r="T1" s="108" t="n">
        <v>3</v>
      </c>
      <c r="U1" s="108" t="n">
        <v>4</v>
      </c>
      <c r="V1" s="108" t="n">
        <v>5</v>
      </c>
      <c r="W1" s="108" t="n">
        <v>6</v>
      </c>
      <c r="X1" s="108" t="n">
        <v>7</v>
      </c>
      <c r="Y1" s="108" t="n">
        <v>8</v>
      </c>
      <c r="Z1" s="108" t="n">
        <v>9</v>
      </c>
    </row>
    <row r="2" customFormat="false" ht="13.8" hidden="false" customHeight="false" outlineLevel="0" collapsed="false">
      <c r="A2" s="0" t="s">
        <v>326</v>
      </c>
      <c r="C2" s="108" t="s">
        <v>172</v>
      </c>
      <c r="D2" s="108" t="s">
        <v>172</v>
      </c>
      <c r="E2" s="108" t="s">
        <v>172</v>
      </c>
      <c r="F2" s="108" t="s">
        <v>172</v>
      </c>
      <c r="G2" s="108" t="s">
        <v>172</v>
      </c>
      <c r="H2" s="108" t="s">
        <v>172</v>
      </c>
      <c r="I2" s="108" t="s">
        <v>172</v>
      </c>
      <c r="J2" s="108" t="s">
        <v>172</v>
      </c>
      <c r="K2" s="108" t="s">
        <v>172</v>
      </c>
      <c r="L2" s="108" t="s">
        <v>172</v>
      </c>
      <c r="M2" s="108" t="s">
        <v>172</v>
      </c>
      <c r="P2" s="108" t="s">
        <v>172</v>
      </c>
      <c r="Q2" s="108" t="s">
        <v>172</v>
      </c>
      <c r="R2" s="108" t="s">
        <v>172</v>
      </c>
      <c r="S2" s="108" t="s">
        <v>172</v>
      </c>
      <c r="T2" s="108" t="s">
        <v>172</v>
      </c>
      <c r="U2" s="108" t="s">
        <v>172</v>
      </c>
      <c r="V2" s="108" t="s">
        <v>172</v>
      </c>
      <c r="W2" s="108" t="s">
        <v>172</v>
      </c>
      <c r="X2" s="108" t="s">
        <v>172</v>
      </c>
      <c r="Y2" s="108" t="s">
        <v>172</v>
      </c>
      <c r="Z2" s="108" t="s">
        <v>172</v>
      </c>
    </row>
    <row r="3" customFormat="false" ht="13.8" hidden="false" customHeight="false" outlineLevel="0" collapsed="false">
      <c r="B3" s="17" t="s">
        <v>170</v>
      </c>
      <c r="C3" s="18" t="n">
        <v>2174917505</v>
      </c>
      <c r="D3" s="18" t="n">
        <v>96692211</v>
      </c>
      <c r="E3" s="18" t="n">
        <v>41077550</v>
      </c>
      <c r="F3" s="18" t="n">
        <v>107477255</v>
      </c>
      <c r="G3" s="18" t="n">
        <v>61975490</v>
      </c>
      <c r="H3" s="18" t="n">
        <v>3241916</v>
      </c>
      <c r="I3" s="18" t="n">
        <v>730498800</v>
      </c>
      <c r="J3" s="18" t="n">
        <v>402387884</v>
      </c>
      <c r="K3" s="18" t="n">
        <v>507388972</v>
      </c>
      <c r="L3" s="18" t="n">
        <v>222727149</v>
      </c>
      <c r="M3" s="18" t="n">
        <v>1450279</v>
      </c>
      <c r="O3" s="17" t="s">
        <v>170</v>
      </c>
      <c r="P3" s="18" t="n">
        <v>3179491840</v>
      </c>
      <c r="Q3" s="18" t="n">
        <v>214386809</v>
      </c>
      <c r="R3" s="18" t="n">
        <v>28626429</v>
      </c>
      <c r="S3" s="18" t="n">
        <v>73588550</v>
      </c>
      <c r="T3" s="18" t="n">
        <v>638326716</v>
      </c>
      <c r="U3" s="18" t="n">
        <v>16769863</v>
      </c>
      <c r="V3" s="18" t="n">
        <v>446237810</v>
      </c>
      <c r="W3" s="18" t="n">
        <v>1009553696</v>
      </c>
      <c r="X3" s="18" t="n">
        <v>580602081</v>
      </c>
      <c r="Y3" s="18" t="n">
        <v>168061907</v>
      </c>
      <c r="Z3" s="18" t="n">
        <v>3337979</v>
      </c>
    </row>
    <row r="4" customFormat="false" ht="13.8" hidden="false" customHeight="false" outlineLevel="0" collapsed="false">
      <c r="A4" s="0" t="n">
        <f aca="false">C4/C3*100</f>
        <v>44.4232507568143</v>
      </c>
      <c r="B4" s="17" t="s">
        <v>9</v>
      </c>
      <c r="C4" s="18" t="n">
        <v>966169057</v>
      </c>
      <c r="D4" s="18" t="n">
        <v>4954922</v>
      </c>
      <c r="E4" s="18" t="n">
        <v>1867652</v>
      </c>
      <c r="F4" s="18" t="n">
        <v>4390491</v>
      </c>
      <c r="G4" s="18" t="n">
        <v>401107</v>
      </c>
      <c r="H4" s="18" t="n">
        <v>379</v>
      </c>
      <c r="I4" s="18" t="n">
        <v>616008895</v>
      </c>
      <c r="J4" s="18" t="n">
        <v>25023341</v>
      </c>
      <c r="K4" s="18" t="n">
        <v>232084880</v>
      </c>
      <c r="L4" s="18" t="n">
        <v>81432090</v>
      </c>
      <c r="M4" s="18" t="n">
        <v>5299</v>
      </c>
      <c r="N4" s="0" t="n">
        <f aca="false">P4/P3*100</f>
        <v>15.0311410454823</v>
      </c>
      <c r="O4" s="17" t="s">
        <v>26</v>
      </c>
      <c r="P4" s="18" t="n">
        <v>477913903</v>
      </c>
      <c r="Q4" s="18" t="n">
        <v>1441421</v>
      </c>
      <c r="R4" s="18" t="n">
        <v>570863</v>
      </c>
      <c r="S4" s="18" t="n">
        <v>158967</v>
      </c>
      <c r="T4" s="18" t="n">
        <v>14954</v>
      </c>
      <c r="U4" s="109" t="s">
        <v>173</v>
      </c>
      <c r="V4" s="18" t="n">
        <v>138612561</v>
      </c>
      <c r="W4" s="18" t="n">
        <v>329995612</v>
      </c>
      <c r="X4" s="18" t="n">
        <v>5828170</v>
      </c>
      <c r="Y4" s="18" t="n">
        <v>1288353</v>
      </c>
      <c r="Z4" s="18" t="n">
        <v>3002</v>
      </c>
    </row>
    <row r="5" customFormat="false" ht="13.8" hidden="false" customHeight="false" outlineLevel="0" collapsed="false">
      <c r="A5" s="0" t="n">
        <f aca="false">C5/C3*100</f>
        <v>5.07465776270903</v>
      </c>
      <c r="B5" s="17" t="s">
        <v>18</v>
      </c>
      <c r="C5" s="18" t="n">
        <v>110369620</v>
      </c>
      <c r="D5" s="18" t="n">
        <v>4608894</v>
      </c>
      <c r="E5" s="18" t="n">
        <v>3082251</v>
      </c>
      <c r="F5" s="18" t="n">
        <v>57260251</v>
      </c>
      <c r="G5" s="18" t="n">
        <v>227768</v>
      </c>
      <c r="H5" s="18" t="n">
        <v>1839</v>
      </c>
      <c r="I5" s="18" t="n">
        <v>10680708</v>
      </c>
      <c r="J5" s="18" t="n">
        <v>19237825</v>
      </c>
      <c r="K5" s="18" t="n">
        <v>6027032</v>
      </c>
      <c r="L5" s="18" t="n">
        <v>9239641</v>
      </c>
      <c r="M5" s="18" t="n">
        <v>3411</v>
      </c>
      <c r="N5" s="0" t="n">
        <f aca="false">P5/P3*100</f>
        <v>10.4741182792279</v>
      </c>
      <c r="O5" s="17" t="s">
        <v>15</v>
      </c>
      <c r="P5" s="18" t="n">
        <v>333023736</v>
      </c>
      <c r="Q5" s="18" t="n">
        <v>10276550</v>
      </c>
      <c r="R5" s="18" t="n">
        <v>691633</v>
      </c>
      <c r="S5" s="18" t="n">
        <v>1480012</v>
      </c>
      <c r="T5" s="18" t="n">
        <v>257444467</v>
      </c>
      <c r="U5" s="18" t="n">
        <v>624191</v>
      </c>
      <c r="V5" s="18" t="n">
        <v>10010104</v>
      </c>
      <c r="W5" s="18" t="n">
        <v>48175245</v>
      </c>
      <c r="X5" s="18" t="n">
        <v>2170817</v>
      </c>
      <c r="Y5" s="18" t="n">
        <v>2150718</v>
      </c>
      <c r="Z5" s="109" t="s">
        <v>173</v>
      </c>
    </row>
    <row r="6" customFormat="false" ht="13.8" hidden="false" customHeight="false" outlineLevel="0" collapsed="false">
      <c r="A6" s="0" t="n">
        <f aca="false">C6/C3*100</f>
        <v>4.28422143763103</v>
      </c>
      <c r="B6" s="17" t="s">
        <v>7</v>
      </c>
      <c r="C6" s="18" t="n">
        <v>93178282</v>
      </c>
      <c r="D6" s="18" t="n">
        <v>12972887</v>
      </c>
      <c r="E6" s="18" t="n">
        <v>2047598</v>
      </c>
      <c r="F6" s="18" t="n">
        <v>961619</v>
      </c>
      <c r="G6" s="18" t="n">
        <v>29415133</v>
      </c>
      <c r="H6" s="18" t="n">
        <v>1993006</v>
      </c>
      <c r="I6" s="18" t="n">
        <v>15996945</v>
      </c>
      <c r="J6" s="18" t="n">
        <v>21528221</v>
      </c>
      <c r="K6" s="18" t="n">
        <v>4708608</v>
      </c>
      <c r="L6" s="18" t="n">
        <v>3554265</v>
      </c>
      <c r="M6" s="109" t="s">
        <v>173</v>
      </c>
      <c r="N6" s="0" t="n">
        <f aca="false">P6/P3*100</f>
        <v>8.69322507838234</v>
      </c>
      <c r="O6" s="17" t="s">
        <v>9</v>
      </c>
      <c r="P6" s="18" t="n">
        <v>276400382</v>
      </c>
      <c r="Q6" s="18" t="n">
        <v>17115023</v>
      </c>
      <c r="R6" s="18" t="n">
        <v>1108022</v>
      </c>
      <c r="S6" s="18" t="n">
        <v>2491621</v>
      </c>
      <c r="T6" s="18" t="n">
        <v>1337251</v>
      </c>
      <c r="U6" s="18" t="n">
        <v>35103</v>
      </c>
      <c r="V6" s="18" t="n">
        <v>58050949</v>
      </c>
      <c r="W6" s="18" t="n">
        <v>64582425</v>
      </c>
      <c r="X6" s="18" t="n">
        <v>115217986</v>
      </c>
      <c r="Y6" s="18" t="n">
        <v>16371750</v>
      </c>
      <c r="Z6" s="18" t="n">
        <v>90253</v>
      </c>
    </row>
    <row r="7" customFormat="false" ht="13.8" hidden="false" customHeight="false" outlineLevel="0" collapsed="false">
      <c r="A7" s="0" t="n">
        <f aca="false">C7/C3*100</f>
        <v>3.93581774036069</v>
      </c>
      <c r="B7" s="17" t="s">
        <v>8</v>
      </c>
      <c r="C7" s="18" t="n">
        <v>85600789</v>
      </c>
      <c r="D7" s="18" t="n">
        <v>11250328</v>
      </c>
      <c r="E7" s="18" t="n">
        <v>4803399</v>
      </c>
      <c r="F7" s="18" t="n">
        <v>2590777</v>
      </c>
      <c r="G7" s="18" t="n">
        <v>6474860</v>
      </c>
      <c r="H7" s="18" t="n">
        <v>3456</v>
      </c>
      <c r="I7" s="18" t="n">
        <v>18527689</v>
      </c>
      <c r="J7" s="18" t="n">
        <v>35240707</v>
      </c>
      <c r="K7" s="18" t="n">
        <v>3651613</v>
      </c>
      <c r="L7" s="18" t="n">
        <v>3054861</v>
      </c>
      <c r="M7" s="18" t="n">
        <v>3100</v>
      </c>
      <c r="N7" s="0" t="n">
        <f aca="false">P7/P3*100</f>
        <v>6.75356914896187</v>
      </c>
      <c r="O7" s="17" t="s">
        <v>76</v>
      </c>
      <c r="P7" s="18" t="n">
        <v>214729180</v>
      </c>
      <c r="Q7" s="18" t="n">
        <v>1181672</v>
      </c>
      <c r="R7" s="18" t="n">
        <v>320</v>
      </c>
      <c r="S7" s="18" t="n">
        <v>1402253</v>
      </c>
      <c r="T7" s="18" t="n">
        <v>11032</v>
      </c>
      <c r="U7" s="18" t="n">
        <v>162322</v>
      </c>
      <c r="V7" s="18" t="n">
        <v>14143220</v>
      </c>
      <c r="W7" s="18" t="n">
        <v>41818519</v>
      </c>
      <c r="X7" s="18" t="n">
        <v>128934864</v>
      </c>
      <c r="Y7" s="18" t="n">
        <v>27070840</v>
      </c>
      <c r="Z7" s="18" t="n">
        <v>4138</v>
      </c>
    </row>
    <row r="8" customFormat="false" ht="13.8" hidden="false" customHeight="false" outlineLevel="0" collapsed="false">
      <c r="A8" s="0" t="n">
        <f aca="false">C8/C3*100</f>
        <v>3.39178542774201</v>
      </c>
      <c r="B8" s="17" t="s">
        <v>15</v>
      </c>
      <c r="C8" s="18" t="n">
        <v>73768535</v>
      </c>
      <c r="D8" s="18" t="n">
        <v>3457492</v>
      </c>
      <c r="E8" s="18" t="n">
        <v>11207789</v>
      </c>
      <c r="F8" s="18" t="n">
        <v>7493229</v>
      </c>
      <c r="G8" s="18" t="n">
        <v>5934619</v>
      </c>
      <c r="H8" s="18" t="n">
        <v>100518</v>
      </c>
      <c r="I8" s="18" t="n">
        <v>3136011</v>
      </c>
      <c r="J8" s="18" t="n">
        <v>32356189</v>
      </c>
      <c r="K8" s="18" t="n">
        <v>1343949</v>
      </c>
      <c r="L8" s="18" t="n">
        <v>8737870</v>
      </c>
      <c r="M8" s="18" t="n">
        <v>869</v>
      </c>
      <c r="N8" s="0" t="n">
        <f aca="false">P8/P3*100</f>
        <v>6.54704951216355</v>
      </c>
      <c r="O8" s="17" t="s">
        <v>8</v>
      </c>
      <c r="P8" s="18" t="n">
        <v>208162905</v>
      </c>
      <c r="Q8" s="18" t="n">
        <v>42722043</v>
      </c>
      <c r="R8" s="18" t="n">
        <v>9101488</v>
      </c>
      <c r="S8" s="18" t="n">
        <v>8002265</v>
      </c>
      <c r="T8" s="18" t="n">
        <v>46916195</v>
      </c>
      <c r="U8" s="18" t="n">
        <v>8845229</v>
      </c>
      <c r="V8" s="18" t="n">
        <v>14341395</v>
      </c>
      <c r="W8" s="18" t="n">
        <v>42576576</v>
      </c>
      <c r="X8" s="18" t="n">
        <v>27780424</v>
      </c>
      <c r="Y8" s="18" t="n">
        <v>7877289</v>
      </c>
      <c r="Z8" s="109" t="s">
        <v>173</v>
      </c>
    </row>
    <row r="9" customFormat="false" ht="13.8" hidden="false" customHeight="false" outlineLevel="0" collapsed="false">
      <c r="A9" s="0" t="n">
        <f aca="false">C9/C3*100</f>
        <v>3.25149302616882</v>
      </c>
      <c r="B9" s="17" t="s">
        <v>14</v>
      </c>
      <c r="C9" s="18" t="n">
        <v>70717291</v>
      </c>
      <c r="D9" s="18" t="n">
        <v>6119644</v>
      </c>
      <c r="E9" s="18" t="n">
        <v>177730</v>
      </c>
      <c r="F9" s="18" t="n">
        <v>1096915</v>
      </c>
      <c r="G9" s="18" t="n">
        <v>141</v>
      </c>
      <c r="H9" s="109" t="s">
        <v>173</v>
      </c>
      <c r="I9" s="18" t="n">
        <v>2144433</v>
      </c>
      <c r="J9" s="18" t="n">
        <v>32682887</v>
      </c>
      <c r="K9" s="18" t="n">
        <v>20788579</v>
      </c>
      <c r="L9" s="18" t="n">
        <v>7695514</v>
      </c>
      <c r="M9" s="18" t="n">
        <v>11447</v>
      </c>
      <c r="N9" s="0" t="n">
        <f aca="false">P9/P3*100</f>
        <v>5.98838001735523</v>
      </c>
      <c r="O9" s="17" t="s">
        <v>18</v>
      </c>
      <c r="P9" s="18" t="n">
        <v>190400054</v>
      </c>
      <c r="Q9" s="18" t="n">
        <v>5797878</v>
      </c>
      <c r="R9" s="18" t="n">
        <v>5888621</v>
      </c>
      <c r="S9" s="18" t="n">
        <v>13075549</v>
      </c>
      <c r="T9" s="18" t="n">
        <v>105907050</v>
      </c>
      <c r="U9" s="18" t="n">
        <v>1453354</v>
      </c>
      <c r="V9" s="18" t="n">
        <v>9475783</v>
      </c>
      <c r="W9" s="18" t="n">
        <v>35207951</v>
      </c>
      <c r="X9" s="18" t="n">
        <v>7170198</v>
      </c>
      <c r="Y9" s="18" t="n">
        <v>6351065</v>
      </c>
      <c r="Z9" s="18" t="n">
        <v>72606</v>
      </c>
    </row>
    <row r="10" customFormat="false" ht="13.8" hidden="false" customHeight="false" outlineLevel="0" collapsed="false">
      <c r="A10" s="0" t="n">
        <f aca="false">C10/C3*100</f>
        <v>3.06334915447747</v>
      </c>
      <c r="B10" s="17" t="s">
        <v>28</v>
      </c>
      <c r="C10" s="18" t="n">
        <v>66625317</v>
      </c>
      <c r="D10" s="18" t="n">
        <v>845923</v>
      </c>
      <c r="E10" s="18" t="n">
        <v>58978</v>
      </c>
      <c r="F10" s="18" t="n">
        <v>18553</v>
      </c>
      <c r="G10" s="18" t="n">
        <v>5819132</v>
      </c>
      <c r="H10" s="109" t="s">
        <v>173</v>
      </c>
      <c r="I10" s="18" t="n">
        <v>797241</v>
      </c>
      <c r="J10" s="18" t="n">
        <v>4115870</v>
      </c>
      <c r="K10" s="18" t="n">
        <v>45844219</v>
      </c>
      <c r="L10" s="18" t="n">
        <v>9125401</v>
      </c>
      <c r="M10" s="109" t="s">
        <v>173</v>
      </c>
      <c r="N10" s="0" t="n">
        <f aca="false">P10/P3*100</f>
        <v>5.65268936183211</v>
      </c>
      <c r="O10" s="17" t="s">
        <v>19</v>
      </c>
      <c r="P10" s="18" t="n">
        <v>179726797</v>
      </c>
      <c r="Q10" s="18" t="n">
        <v>8870295</v>
      </c>
      <c r="R10" s="18" t="n">
        <v>103883</v>
      </c>
      <c r="S10" s="18" t="n">
        <v>2815527</v>
      </c>
      <c r="T10" s="18" t="n">
        <v>3136732</v>
      </c>
      <c r="U10" s="18" t="n">
        <v>10428</v>
      </c>
      <c r="V10" s="18" t="n">
        <v>15958403</v>
      </c>
      <c r="W10" s="18" t="n">
        <v>90091593</v>
      </c>
      <c r="X10" s="18" t="n">
        <v>30031509</v>
      </c>
      <c r="Y10" s="18" t="n">
        <v>28083122</v>
      </c>
      <c r="Z10" s="18" t="n">
        <v>625306</v>
      </c>
    </row>
    <row r="11" customFormat="false" ht="13.8" hidden="false" customHeight="false" outlineLevel="0" collapsed="false">
      <c r="A11" s="0" t="n">
        <f aca="false">C11/C3*100</f>
        <v>2.53901653157185</v>
      </c>
      <c r="B11" s="17" t="s">
        <v>19</v>
      </c>
      <c r="C11" s="18" t="n">
        <v>55221515</v>
      </c>
      <c r="D11" s="18" t="n">
        <v>658164</v>
      </c>
      <c r="E11" s="109" t="s">
        <v>173</v>
      </c>
      <c r="F11" s="18" t="n">
        <v>3976837</v>
      </c>
      <c r="G11" s="18" t="n">
        <v>125057</v>
      </c>
      <c r="H11" s="109" t="s">
        <v>173</v>
      </c>
      <c r="I11" s="18" t="n">
        <v>188646</v>
      </c>
      <c r="J11" s="18" t="n">
        <v>44411483</v>
      </c>
      <c r="K11" s="18" t="n">
        <v>4112473</v>
      </c>
      <c r="L11" s="18" t="n">
        <v>1748856</v>
      </c>
      <c r="M11" s="109" t="s">
        <v>173</v>
      </c>
      <c r="N11" s="0" t="n">
        <f aca="false">P11/P3*100</f>
        <v>3.95635803864809</v>
      </c>
      <c r="O11" s="17" t="s">
        <v>11</v>
      </c>
      <c r="P11" s="18" t="n">
        <v>125792081</v>
      </c>
      <c r="Q11" s="18" t="n">
        <v>548817</v>
      </c>
      <c r="R11" s="18" t="n">
        <v>89184</v>
      </c>
      <c r="S11" s="18" t="n">
        <v>19375</v>
      </c>
      <c r="T11" s="18" t="n">
        <v>102794281</v>
      </c>
      <c r="U11" s="109" t="s">
        <v>173</v>
      </c>
      <c r="V11" s="18" t="n">
        <v>5042845</v>
      </c>
      <c r="W11" s="18" t="n">
        <v>16675967</v>
      </c>
      <c r="X11" s="18" t="n">
        <v>577076</v>
      </c>
      <c r="Y11" s="18" t="n">
        <v>44536</v>
      </c>
      <c r="Z11" s="109" t="s">
        <v>173</v>
      </c>
    </row>
    <row r="12" customFormat="false" ht="13.8" hidden="false" customHeight="false" outlineLevel="0" collapsed="false">
      <c r="A12" s="0" t="n">
        <f aca="false">C12/C3*100</f>
        <v>2.29992360101033</v>
      </c>
      <c r="B12" s="17" t="s">
        <v>26</v>
      </c>
      <c r="C12" s="18" t="n">
        <v>50021441</v>
      </c>
      <c r="D12" s="18" t="n">
        <v>2884934</v>
      </c>
      <c r="E12" s="18" t="n">
        <v>68357</v>
      </c>
      <c r="F12" s="18" t="n">
        <v>3271511</v>
      </c>
      <c r="G12" s="18" t="n">
        <v>434627</v>
      </c>
      <c r="H12" s="109" t="s">
        <v>173</v>
      </c>
      <c r="I12" s="18" t="n">
        <v>21075920</v>
      </c>
      <c r="J12" s="18" t="n">
        <v>6932999</v>
      </c>
      <c r="K12" s="18" t="n">
        <v>3183215</v>
      </c>
      <c r="L12" s="18" t="n">
        <v>12163131</v>
      </c>
      <c r="M12" s="18" t="n">
        <v>6747</v>
      </c>
      <c r="N12" s="0" t="n">
        <f aca="false">P12/P3*100</f>
        <v>3.72758239253729</v>
      </c>
      <c r="O12" s="17" t="s">
        <v>14</v>
      </c>
      <c r="P12" s="18" t="n">
        <v>118518178</v>
      </c>
      <c r="Q12" s="18" t="n">
        <v>11970175</v>
      </c>
      <c r="R12" s="18" t="n">
        <v>354249</v>
      </c>
      <c r="S12" s="18" t="n">
        <v>1220481</v>
      </c>
      <c r="T12" s="18" t="n">
        <v>3696536</v>
      </c>
      <c r="U12" s="18" t="n">
        <v>436465</v>
      </c>
      <c r="V12" s="18" t="n">
        <v>18735402</v>
      </c>
      <c r="W12" s="18" t="n">
        <v>38412061</v>
      </c>
      <c r="X12" s="18" t="n">
        <v>34579934</v>
      </c>
      <c r="Y12" s="18" t="n">
        <v>9052529</v>
      </c>
      <c r="Z12" s="18" t="n">
        <v>60346</v>
      </c>
    </row>
    <row r="13" customFormat="false" ht="13.8" hidden="false" customHeight="false" outlineLevel="0" collapsed="false">
      <c r="A13" s="0" t="n">
        <f aca="false">C13/C3*100</f>
        <v>2.19373750454043</v>
      </c>
      <c r="B13" s="17" t="s">
        <v>32</v>
      </c>
      <c r="C13" s="18" t="n">
        <v>47711981</v>
      </c>
      <c r="D13" s="18" t="n">
        <v>550405</v>
      </c>
      <c r="E13" s="18" t="n">
        <v>79115</v>
      </c>
      <c r="F13" s="18" t="n">
        <v>3929991</v>
      </c>
      <c r="G13" s="109" t="s">
        <v>173</v>
      </c>
      <c r="H13" s="18" t="n">
        <v>53886</v>
      </c>
      <c r="I13" s="18" t="n">
        <v>409358</v>
      </c>
      <c r="J13" s="18" t="n">
        <v>24129963</v>
      </c>
      <c r="K13" s="18" t="n">
        <v>2122768</v>
      </c>
      <c r="L13" s="18" t="n">
        <v>16339901</v>
      </c>
      <c r="M13" s="18" t="n">
        <v>96592</v>
      </c>
      <c r="N13" s="0" t="n">
        <f aca="false">P13/P3*100</f>
        <v>2.64304527983943</v>
      </c>
      <c r="O13" s="17" t="s">
        <v>13</v>
      </c>
      <c r="P13" s="18" t="n">
        <v>84035409</v>
      </c>
      <c r="Q13" s="18" t="n">
        <v>12201547</v>
      </c>
      <c r="R13" s="18" t="n">
        <v>1361372</v>
      </c>
      <c r="S13" s="18" t="n">
        <v>98502</v>
      </c>
      <c r="T13" s="18" t="n">
        <v>253346</v>
      </c>
      <c r="U13" s="18" t="n">
        <v>12168</v>
      </c>
      <c r="V13" s="18" t="n">
        <v>7539068</v>
      </c>
      <c r="W13" s="18" t="n">
        <v>47933417</v>
      </c>
      <c r="X13" s="18" t="n">
        <v>11451973</v>
      </c>
      <c r="Y13" s="18" t="n">
        <v>3184016</v>
      </c>
      <c r="Z13" s="109" t="s">
        <v>173</v>
      </c>
    </row>
    <row r="14" customFormat="false" ht="13.8" hidden="false" customHeight="false" outlineLevel="0" collapsed="false">
      <c r="A14" s="0" t="n">
        <f aca="false">C14/C3*100</f>
        <v>2.08006648049853</v>
      </c>
      <c r="B14" s="17" t="s">
        <v>22</v>
      </c>
      <c r="C14" s="18" t="n">
        <v>45239730</v>
      </c>
      <c r="D14" s="18" t="n">
        <v>566096</v>
      </c>
      <c r="E14" s="18" t="n">
        <v>11867</v>
      </c>
      <c r="F14" s="18" t="n">
        <v>5982</v>
      </c>
      <c r="G14" s="109" t="s">
        <v>173</v>
      </c>
      <c r="H14" s="109" t="s">
        <v>173</v>
      </c>
      <c r="I14" s="18" t="n">
        <v>435</v>
      </c>
      <c r="J14" s="18" t="n">
        <v>4330727</v>
      </c>
      <c r="K14" s="18" t="n">
        <v>39462669</v>
      </c>
      <c r="L14" s="18" t="n">
        <v>861954</v>
      </c>
      <c r="M14" s="109" t="s">
        <v>173</v>
      </c>
      <c r="N14" s="0" t="n">
        <f aca="false">P14/P3*100</f>
        <v>2.43732454428944</v>
      </c>
      <c r="O14" s="17" t="s">
        <v>17</v>
      </c>
      <c r="P14" s="18" t="n">
        <v>77494535</v>
      </c>
      <c r="Q14" s="18" t="n">
        <v>1931289</v>
      </c>
      <c r="R14" s="18" t="n">
        <v>2444670</v>
      </c>
      <c r="S14" s="18" t="n">
        <v>17179</v>
      </c>
      <c r="T14" s="18" t="n">
        <v>4787025</v>
      </c>
      <c r="U14" s="18" t="n">
        <v>210</v>
      </c>
      <c r="V14" s="18" t="n">
        <v>4208984</v>
      </c>
      <c r="W14" s="18" t="n">
        <v>46034851</v>
      </c>
      <c r="X14" s="18" t="n">
        <v>14140832</v>
      </c>
      <c r="Y14" s="18" t="n">
        <v>3855304</v>
      </c>
      <c r="Z14" s="18" t="n">
        <v>74190</v>
      </c>
    </row>
    <row r="15" customFormat="false" ht="13.8" hidden="false" customHeight="false" outlineLevel="0" collapsed="false">
      <c r="A15" s="0" t="n">
        <f aca="false">C15/C3*100</f>
        <v>1.83894046133028</v>
      </c>
      <c r="B15" s="17" t="s">
        <v>38</v>
      </c>
      <c r="C15" s="18" t="n">
        <v>39995438</v>
      </c>
      <c r="D15" s="18" t="n">
        <v>350137</v>
      </c>
      <c r="E15" s="18" t="n">
        <v>1103417</v>
      </c>
      <c r="F15" s="18" t="n">
        <v>43046</v>
      </c>
      <c r="G15" s="109" t="s">
        <v>173</v>
      </c>
      <c r="H15" s="109" t="s">
        <v>173</v>
      </c>
      <c r="I15" s="18" t="n">
        <v>119593</v>
      </c>
      <c r="J15" s="18" t="n">
        <v>3472282</v>
      </c>
      <c r="K15" s="18" t="n">
        <v>29770021</v>
      </c>
      <c r="L15" s="18" t="n">
        <v>5108981</v>
      </c>
      <c r="M15" s="18" t="n">
        <v>27960</v>
      </c>
      <c r="N15" s="0" t="n">
        <f aca="false">P15/P3*100</f>
        <v>1.70066481441261</v>
      </c>
      <c r="O15" s="17" t="s">
        <v>39</v>
      </c>
      <c r="P15" s="18" t="n">
        <v>54072499</v>
      </c>
      <c r="Q15" s="18" t="n">
        <v>1115318</v>
      </c>
      <c r="R15" s="18" t="n">
        <v>81743</v>
      </c>
      <c r="S15" s="18" t="n">
        <v>740637</v>
      </c>
      <c r="T15" s="18" t="n">
        <v>727767</v>
      </c>
      <c r="U15" s="18" t="n">
        <v>414422</v>
      </c>
      <c r="V15" s="18" t="n">
        <v>557418</v>
      </c>
      <c r="W15" s="18" t="n">
        <v>49248875</v>
      </c>
      <c r="X15" s="18" t="n">
        <v>366540</v>
      </c>
      <c r="Y15" s="18" t="n">
        <v>819780</v>
      </c>
      <c r="Z15" s="109" t="s">
        <v>173</v>
      </c>
    </row>
    <row r="16" customFormat="false" ht="13.8" hidden="false" customHeight="false" outlineLevel="0" collapsed="false">
      <c r="A16" s="0" t="n">
        <f aca="false">C16/C3*100</f>
        <v>1.81429345753507</v>
      </c>
      <c r="B16" s="17" t="s">
        <v>25</v>
      </c>
      <c r="C16" s="18" t="n">
        <v>39459386</v>
      </c>
      <c r="D16" s="18" t="n">
        <v>1967575</v>
      </c>
      <c r="E16" s="18" t="n">
        <v>1570089</v>
      </c>
      <c r="F16" s="18" t="n">
        <v>107959</v>
      </c>
      <c r="G16" s="18" t="n">
        <v>380156</v>
      </c>
      <c r="H16" s="18" t="n">
        <v>2142</v>
      </c>
      <c r="I16" s="18" t="n">
        <v>24757</v>
      </c>
      <c r="J16" s="18" t="n">
        <v>30093845</v>
      </c>
      <c r="K16" s="18" t="n">
        <v>4749471</v>
      </c>
      <c r="L16" s="18" t="n">
        <v>372706</v>
      </c>
      <c r="M16" s="18" t="n">
        <v>190684</v>
      </c>
      <c r="N16" s="0" t="n">
        <f aca="false">P16/P3*100</f>
        <v>1.64986471548862</v>
      </c>
      <c r="O16" s="17" t="s">
        <v>28</v>
      </c>
      <c r="P16" s="18" t="n">
        <v>52457314</v>
      </c>
      <c r="Q16" s="18" t="n">
        <v>5762416</v>
      </c>
      <c r="R16" s="18" t="n">
        <v>615950</v>
      </c>
      <c r="S16" s="18" t="n">
        <v>164672</v>
      </c>
      <c r="T16" s="18" t="n">
        <v>10789484</v>
      </c>
      <c r="U16" s="109" t="s">
        <v>173</v>
      </c>
      <c r="V16" s="18" t="n">
        <v>6146490</v>
      </c>
      <c r="W16" s="18" t="n">
        <v>16204317</v>
      </c>
      <c r="X16" s="18" t="n">
        <v>11206917</v>
      </c>
      <c r="Y16" s="18" t="n">
        <v>1567068</v>
      </c>
      <c r="Z16" s="109" t="s">
        <v>173</v>
      </c>
    </row>
    <row r="17" customFormat="false" ht="13.8" hidden="false" customHeight="false" outlineLevel="0" collapsed="false">
      <c r="A17" s="0" t="n">
        <f aca="false">C17/C3*100</f>
        <v>1.80120105291074</v>
      </c>
      <c r="B17" s="17" t="s">
        <v>62</v>
      </c>
      <c r="C17" s="18" t="n">
        <v>39174637</v>
      </c>
      <c r="D17" s="18" t="n">
        <v>176908</v>
      </c>
      <c r="E17" s="18" t="n">
        <v>728224</v>
      </c>
      <c r="F17" s="18" t="n">
        <v>12893</v>
      </c>
      <c r="G17" s="109" t="s">
        <v>173</v>
      </c>
      <c r="H17" s="109" t="s">
        <v>173</v>
      </c>
      <c r="I17" s="18" t="n">
        <v>27721</v>
      </c>
      <c r="J17" s="18" t="n">
        <v>2841881</v>
      </c>
      <c r="K17" s="18" t="n">
        <v>22556998</v>
      </c>
      <c r="L17" s="18" t="n">
        <v>12465730</v>
      </c>
      <c r="M17" s="18" t="n">
        <v>364282</v>
      </c>
      <c r="N17" s="0" t="n">
        <f aca="false">P17/P3*100</f>
        <v>1.39357718873718</v>
      </c>
      <c r="O17" s="17" t="s">
        <v>24</v>
      </c>
      <c r="P17" s="18" t="n">
        <v>44308673</v>
      </c>
      <c r="Q17" s="18" t="n">
        <v>5999962</v>
      </c>
      <c r="R17" s="18" t="n">
        <v>198037</v>
      </c>
      <c r="S17" s="18" t="n">
        <v>130485</v>
      </c>
      <c r="T17" s="18" t="n">
        <v>121149</v>
      </c>
      <c r="U17" s="18" t="n">
        <v>100576</v>
      </c>
      <c r="V17" s="18" t="n">
        <v>13204868</v>
      </c>
      <c r="W17" s="18" t="n">
        <v>10665660</v>
      </c>
      <c r="X17" s="18" t="n">
        <v>9500982</v>
      </c>
      <c r="Y17" s="18" t="n">
        <v>4385903</v>
      </c>
      <c r="Z17" s="18" t="n">
        <v>1051</v>
      </c>
    </row>
    <row r="18" customFormat="false" ht="13.8" hidden="false" customHeight="false" outlineLevel="0" collapsed="false">
      <c r="A18" s="0" t="n">
        <f aca="false">C18/C3*100</f>
        <v>1.63934806345678</v>
      </c>
      <c r="B18" s="17" t="s">
        <v>24</v>
      </c>
      <c r="C18" s="18" t="n">
        <v>35654468</v>
      </c>
      <c r="D18" s="18" t="n">
        <v>1981692</v>
      </c>
      <c r="E18" s="18" t="n">
        <v>503288</v>
      </c>
      <c r="F18" s="18" t="n">
        <v>1311263</v>
      </c>
      <c r="G18" s="18" t="n">
        <v>6671680</v>
      </c>
      <c r="H18" s="109" t="s">
        <v>173</v>
      </c>
      <c r="I18" s="18" t="n">
        <v>7982423</v>
      </c>
      <c r="J18" s="18" t="n">
        <v>6326151</v>
      </c>
      <c r="K18" s="18" t="n">
        <v>8143205</v>
      </c>
      <c r="L18" s="18" t="n">
        <v>2734767</v>
      </c>
      <c r="M18" s="109" t="s">
        <v>173</v>
      </c>
      <c r="N18" s="0" t="n">
        <f aca="false">P18/P3*100</f>
        <v>1.39207704335546</v>
      </c>
      <c r="O18" s="17" t="s">
        <v>32</v>
      </c>
      <c r="P18" s="18" t="n">
        <v>44260976</v>
      </c>
      <c r="Q18" s="18" t="n">
        <v>3716043</v>
      </c>
      <c r="R18" s="18" t="n">
        <v>188984</v>
      </c>
      <c r="S18" s="18" t="n">
        <v>2108888</v>
      </c>
      <c r="T18" s="18" t="n">
        <v>161247</v>
      </c>
      <c r="U18" s="18" t="n">
        <v>47259</v>
      </c>
      <c r="V18" s="18" t="n">
        <v>26811155</v>
      </c>
      <c r="W18" s="18" t="n">
        <v>5064876</v>
      </c>
      <c r="X18" s="18" t="n">
        <v>4437185</v>
      </c>
      <c r="Y18" s="18" t="n">
        <v>1725339</v>
      </c>
      <c r="Z18" s="109" t="s">
        <v>173</v>
      </c>
    </row>
    <row r="19" customFormat="false" ht="13.8" hidden="false" customHeight="false" outlineLevel="0" collapsed="false">
      <c r="A19" s="0" t="n">
        <f aca="false">C19/C3*100</f>
        <v>1.62116406341582</v>
      </c>
      <c r="B19" s="17" t="s">
        <v>30</v>
      </c>
      <c r="C19" s="18" t="n">
        <v>35258981</v>
      </c>
      <c r="D19" s="18" t="n">
        <v>777898</v>
      </c>
      <c r="E19" s="18" t="n">
        <v>164888</v>
      </c>
      <c r="F19" s="18" t="n">
        <v>9931</v>
      </c>
      <c r="G19" s="18" t="n">
        <v>27091</v>
      </c>
      <c r="H19" s="109" t="s">
        <v>173</v>
      </c>
      <c r="I19" s="18" t="n">
        <v>69690</v>
      </c>
      <c r="J19" s="18" t="n">
        <v>17812352</v>
      </c>
      <c r="K19" s="18" t="n">
        <v>9567433</v>
      </c>
      <c r="L19" s="18" t="n">
        <v>6829055</v>
      </c>
      <c r="M19" s="18" t="n">
        <v>644</v>
      </c>
      <c r="N19" s="0" t="n">
        <f aca="false">P19/P3*100</f>
        <v>1.35112619128471</v>
      </c>
      <c r="O19" s="17" t="s">
        <v>35</v>
      </c>
      <c r="P19" s="18" t="n">
        <v>42958947</v>
      </c>
      <c r="Q19" s="18" t="n">
        <v>346838</v>
      </c>
      <c r="R19" s="109" t="s">
        <v>173</v>
      </c>
      <c r="S19" s="18" t="n">
        <v>24125</v>
      </c>
      <c r="T19" s="18" t="n">
        <v>22682803</v>
      </c>
      <c r="U19" s="18" t="n">
        <v>94101</v>
      </c>
      <c r="V19" s="18" t="n">
        <v>6794001</v>
      </c>
      <c r="W19" s="18" t="n">
        <v>3121950</v>
      </c>
      <c r="X19" s="18" t="n">
        <v>5636196</v>
      </c>
      <c r="Y19" s="18" t="n">
        <v>2831537</v>
      </c>
      <c r="Z19" s="18" t="n">
        <v>1427397</v>
      </c>
    </row>
    <row r="20" customFormat="false" ht="13.8" hidden="false" customHeight="false" outlineLevel="0" collapsed="false">
      <c r="A20" s="0" t="n">
        <f aca="false">C20/C3*100</f>
        <v>1.43423522631494</v>
      </c>
      <c r="B20" s="17" t="s">
        <v>17</v>
      </c>
      <c r="C20" s="18" t="n">
        <v>31193433</v>
      </c>
      <c r="D20" s="18" t="n">
        <v>5452748</v>
      </c>
      <c r="E20" s="18" t="n">
        <v>69541</v>
      </c>
      <c r="F20" s="18" t="n">
        <v>1784074</v>
      </c>
      <c r="G20" s="18" t="n">
        <v>75014</v>
      </c>
      <c r="H20" s="109" t="s">
        <v>173</v>
      </c>
      <c r="I20" s="18" t="n">
        <v>1244117</v>
      </c>
      <c r="J20" s="18" t="n">
        <v>11463435</v>
      </c>
      <c r="K20" s="18" t="n">
        <v>4024540</v>
      </c>
      <c r="L20" s="18" t="n">
        <v>7079965</v>
      </c>
      <c r="M20" s="109" t="s">
        <v>173</v>
      </c>
      <c r="N20" s="0" t="n">
        <f aca="false">P20/P3*100</f>
        <v>1.23382600032086</v>
      </c>
      <c r="O20" s="17" t="s">
        <v>7</v>
      </c>
      <c r="P20" s="18" t="n">
        <v>39229397</v>
      </c>
      <c r="Q20" s="18" t="n">
        <v>1893540</v>
      </c>
      <c r="R20" s="18" t="n">
        <v>931112</v>
      </c>
      <c r="S20" s="18" t="n">
        <v>3104940</v>
      </c>
      <c r="T20" s="18" t="n">
        <v>20498173</v>
      </c>
      <c r="U20" s="18" t="n">
        <v>197985</v>
      </c>
      <c r="V20" s="18" t="n">
        <v>2063962</v>
      </c>
      <c r="W20" s="18" t="n">
        <v>9288989</v>
      </c>
      <c r="X20" s="18" t="n">
        <v>274840</v>
      </c>
      <c r="Y20" s="18" t="n">
        <v>975857</v>
      </c>
      <c r="Z20" s="109" t="s">
        <v>173</v>
      </c>
    </row>
    <row r="21" customFormat="false" ht="13.8" hidden="false" customHeight="false" outlineLevel="0" collapsed="false">
      <c r="A21" s="0" t="n">
        <f aca="false">C21/C3*100</f>
        <v>1.34213196283967</v>
      </c>
      <c r="B21" s="17" t="s">
        <v>10</v>
      </c>
      <c r="C21" s="18" t="n">
        <v>29190263</v>
      </c>
      <c r="D21" s="18" t="n">
        <v>6711114</v>
      </c>
      <c r="E21" s="18" t="n">
        <v>1958879</v>
      </c>
      <c r="F21" s="18" t="n">
        <v>319148</v>
      </c>
      <c r="G21" s="18" t="n">
        <v>42964</v>
      </c>
      <c r="H21" s="18" t="n">
        <v>77345</v>
      </c>
      <c r="I21" s="18" t="n">
        <v>4365259</v>
      </c>
      <c r="J21" s="18" t="n">
        <v>11988172</v>
      </c>
      <c r="K21" s="18" t="n">
        <v>1578559</v>
      </c>
      <c r="L21" s="18" t="n">
        <v>2147743</v>
      </c>
      <c r="M21" s="18" t="n">
        <v>1079</v>
      </c>
      <c r="N21" s="0" t="n">
        <f aca="false">P21/P3*100</f>
        <v>1.1845903652327</v>
      </c>
      <c r="O21" s="17" t="s">
        <v>21</v>
      </c>
      <c r="P21" s="18" t="n">
        <v>37663954</v>
      </c>
      <c r="Q21" s="18" t="n">
        <v>5853185</v>
      </c>
      <c r="R21" s="18" t="n">
        <v>572489</v>
      </c>
      <c r="S21" s="18" t="n">
        <v>852265</v>
      </c>
      <c r="T21" s="18" t="n">
        <v>15457</v>
      </c>
      <c r="U21" s="18" t="n">
        <v>11338</v>
      </c>
      <c r="V21" s="18" t="n">
        <v>3967055</v>
      </c>
      <c r="W21" s="18" t="n">
        <v>9511185</v>
      </c>
      <c r="X21" s="18" t="n">
        <v>11083645</v>
      </c>
      <c r="Y21" s="18" t="n">
        <v>5783887</v>
      </c>
      <c r="Z21" s="18" t="n">
        <v>13450</v>
      </c>
    </row>
    <row r="22" customFormat="false" ht="13.8" hidden="false" customHeight="false" outlineLevel="0" collapsed="false">
      <c r="A22" s="0" t="n">
        <f aca="false">C22/C3*100</f>
        <v>1.17456620498349</v>
      </c>
      <c r="B22" s="17" t="s">
        <v>12</v>
      </c>
      <c r="C22" s="18" t="n">
        <v>25545846</v>
      </c>
      <c r="D22" s="18" t="n">
        <v>5582283</v>
      </c>
      <c r="E22" s="18" t="n">
        <v>1809625</v>
      </c>
      <c r="F22" s="18" t="n">
        <v>1396218</v>
      </c>
      <c r="G22" s="18" t="n">
        <v>114570</v>
      </c>
      <c r="H22" s="18" t="n">
        <v>7327</v>
      </c>
      <c r="I22" s="18" t="n">
        <v>6456161</v>
      </c>
      <c r="J22" s="18" t="n">
        <v>7205100</v>
      </c>
      <c r="K22" s="18" t="n">
        <v>2405867</v>
      </c>
      <c r="L22" s="18" t="n">
        <v>568696</v>
      </c>
      <c r="M22" s="109" t="s">
        <v>173</v>
      </c>
      <c r="N22" s="0" t="n">
        <f aca="false">P22/P3*100</f>
        <v>1.16857365483913</v>
      </c>
      <c r="O22" s="17" t="s">
        <v>110</v>
      </c>
      <c r="P22" s="18" t="n">
        <v>37154704</v>
      </c>
      <c r="Q22" s="18" t="n">
        <v>25898</v>
      </c>
      <c r="R22" s="18" t="n">
        <v>41468</v>
      </c>
      <c r="S22" s="18" t="n">
        <v>236680</v>
      </c>
      <c r="T22" s="18" t="n">
        <v>5324</v>
      </c>
      <c r="U22" s="18" t="n">
        <v>466</v>
      </c>
      <c r="V22" s="18" t="n">
        <v>4483137</v>
      </c>
      <c r="W22" s="18" t="n">
        <v>10463217</v>
      </c>
      <c r="X22" s="18" t="n">
        <v>20173170</v>
      </c>
      <c r="Y22" s="18" t="n">
        <v>1724488</v>
      </c>
      <c r="Z22" s="18" t="n">
        <v>855</v>
      </c>
    </row>
    <row r="23" customFormat="false" ht="13.8" hidden="false" customHeight="false" outlineLevel="0" collapsed="false">
      <c r="A23" s="0" t="n">
        <f aca="false">C23/C3*100</f>
        <v>1.16723383492194</v>
      </c>
      <c r="B23" s="17" t="s">
        <v>23</v>
      </c>
      <c r="C23" s="18" t="n">
        <v>25386373</v>
      </c>
      <c r="D23" s="18" t="n">
        <v>3141065</v>
      </c>
      <c r="E23" s="18" t="n">
        <v>1170180</v>
      </c>
      <c r="F23" s="18" t="n">
        <v>4824193</v>
      </c>
      <c r="G23" s="18" t="n">
        <v>717474</v>
      </c>
      <c r="H23" s="18" t="n">
        <v>586724</v>
      </c>
      <c r="I23" s="18" t="n">
        <v>5026201</v>
      </c>
      <c r="J23" s="18" t="n">
        <v>7965579</v>
      </c>
      <c r="K23" s="18" t="n">
        <v>1267217</v>
      </c>
      <c r="L23" s="18" t="n">
        <v>687740</v>
      </c>
      <c r="M23" s="109" t="s">
        <v>173</v>
      </c>
      <c r="N23" s="0" t="n">
        <f aca="false">P23/P3*100</f>
        <v>1.14771617089604</v>
      </c>
      <c r="O23" s="17" t="s">
        <v>25</v>
      </c>
      <c r="P23" s="18" t="n">
        <v>36491542</v>
      </c>
      <c r="Q23" s="18" t="n">
        <v>1852097</v>
      </c>
      <c r="R23" s="18" t="n">
        <v>323119</v>
      </c>
      <c r="S23" s="18" t="n">
        <v>516705</v>
      </c>
      <c r="T23" s="18" t="n">
        <v>3406865</v>
      </c>
      <c r="U23" s="18" t="n">
        <v>1708</v>
      </c>
      <c r="V23" s="18" t="n">
        <v>6991470</v>
      </c>
      <c r="W23" s="18" t="n">
        <v>10607625</v>
      </c>
      <c r="X23" s="18" t="n">
        <v>8640787</v>
      </c>
      <c r="Y23" s="18" t="n">
        <v>3560204</v>
      </c>
      <c r="Z23" s="18" t="n">
        <v>590962</v>
      </c>
    </row>
    <row r="24" customFormat="false" ht="13.8" hidden="false" customHeight="false" outlineLevel="0" collapsed="false">
      <c r="A24" s="0" t="n">
        <f aca="false">C24/C3*100</f>
        <v>1.13151528476019</v>
      </c>
      <c r="B24" s="17" t="s">
        <v>13</v>
      </c>
      <c r="C24" s="18" t="n">
        <v>24609524</v>
      </c>
      <c r="D24" s="18" t="n">
        <v>2301015</v>
      </c>
      <c r="E24" s="18" t="n">
        <v>430922</v>
      </c>
      <c r="F24" s="18" t="n">
        <v>5204114</v>
      </c>
      <c r="G24" s="18" t="n">
        <v>41947</v>
      </c>
      <c r="H24" s="109" t="s">
        <v>173</v>
      </c>
      <c r="I24" s="18" t="n">
        <v>1069614</v>
      </c>
      <c r="J24" s="18" t="n">
        <v>5090145</v>
      </c>
      <c r="K24" s="18" t="n">
        <v>5896029</v>
      </c>
      <c r="L24" s="18" t="n">
        <v>4575526</v>
      </c>
      <c r="M24" s="18" t="n">
        <v>210</v>
      </c>
      <c r="N24" s="0" t="n">
        <f aca="false">P24/P3*100</f>
        <v>1.13160812515248</v>
      </c>
      <c r="O24" s="17" t="s">
        <v>37</v>
      </c>
      <c r="P24" s="18" t="n">
        <v>35979388</v>
      </c>
      <c r="Q24" s="18" t="n">
        <v>2378277</v>
      </c>
      <c r="R24" s="18" t="n">
        <v>545045</v>
      </c>
      <c r="S24" s="18" t="n">
        <v>179695</v>
      </c>
      <c r="T24" s="18" t="n">
        <v>332744</v>
      </c>
      <c r="U24" s="18" t="n">
        <v>8657</v>
      </c>
      <c r="V24" s="18" t="n">
        <v>10482609</v>
      </c>
      <c r="W24" s="18" t="n">
        <v>3524371</v>
      </c>
      <c r="X24" s="18" t="n">
        <v>16893766</v>
      </c>
      <c r="Y24" s="18" t="n">
        <v>1634224</v>
      </c>
      <c r="Z24" s="109" t="s">
        <v>173</v>
      </c>
    </row>
    <row r="25" customFormat="false" ht="13.8" hidden="false" customHeight="false" outlineLevel="0" collapsed="false">
      <c r="A25" s="0" t="n">
        <f aca="false">C25/C3*100</f>
        <v>1.05289726839547</v>
      </c>
      <c r="B25" s="17" t="s">
        <v>21</v>
      </c>
      <c r="C25" s="18" t="n">
        <v>22899647</v>
      </c>
      <c r="D25" s="18" t="n">
        <v>1624405</v>
      </c>
      <c r="E25" s="18" t="n">
        <v>365527</v>
      </c>
      <c r="F25" s="18" t="n">
        <v>127065</v>
      </c>
      <c r="G25" s="109" t="s">
        <v>173</v>
      </c>
      <c r="H25" s="18" t="n">
        <v>404380</v>
      </c>
      <c r="I25" s="18" t="n">
        <v>974612</v>
      </c>
      <c r="J25" s="18" t="n">
        <v>3586394</v>
      </c>
      <c r="K25" s="18" t="n">
        <v>9811823</v>
      </c>
      <c r="L25" s="18" t="n">
        <v>5990387</v>
      </c>
      <c r="M25" s="18" t="n">
        <v>15055</v>
      </c>
      <c r="N25" s="0" t="n">
        <f aca="false">P25/P3*100</f>
        <v>1.11904850807857</v>
      </c>
      <c r="O25" s="17" t="s">
        <v>94</v>
      </c>
      <c r="P25" s="18" t="n">
        <v>35580056</v>
      </c>
      <c r="Q25" s="18" t="n">
        <v>13714</v>
      </c>
      <c r="R25" s="109" t="s">
        <v>173</v>
      </c>
      <c r="S25" s="109" t="s">
        <v>173</v>
      </c>
      <c r="T25" s="18" t="n">
        <v>34655886</v>
      </c>
      <c r="U25" s="109" t="s">
        <v>173</v>
      </c>
      <c r="V25" s="18" t="n">
        <v>83897</v>
      </c>
      <c r="W25" s="18" t="n">
        <v>709036</v>
      </c>
      <c r="X25" s="18" t="n">
        <v>104318</v>
      </c>
      <c r="Y25" s="18" t="n">
        <v>13206</v>
      </c>
      <c r="Z25" s="109" t="s">
        <v>173</v>
      </c>
    </row>
    <row r="26" customFormat="false" ht="13.8" hidden="false" customHeight="false" outlineLevel="0" collapsed="false">
      <c r="A26" s="0" t="n">
        <f aca="false">C26/C3*100</f>
        <v>0.927006332591911</v>
      </c>
      <c r="B26" s="17" t="s">
        <v>37</v>
      </c>
      <c r="C26" s="18" t="n">
        <v>20161623</v>
      </c>
      <c r="D26" s="18" t="n">
        <v>876538</v>
      </c>
      <c r="E26" s="18" t="n">
        <v>333565</v>
      </c>
      <c r="F26" s="18" t="n">
        <v>27881</v>
      </c>
      <c r="G26" s="109" t="s">
        <v>173</v>
      </c>
      <c r="H26" s="109" t="s">
        <v>173</v>
      </c>
      <c r="I26" s="18" t="n">
        <v>19671</v>
      </c>
      <c r="J26" s="18" t="n">
        <v>1264196</v>
      </c>
      <c r="K26" s="18" t="n">
        <v>14158618</v>
      </c>
      <c r="L26" s="18" t="n">
        <v>3481155</v>
      </c>
      <c r="M26" s="109" t="s">
        <v>173</v>
      </c>
      <c r="N26" s="0" t="e">
        <f aca="false">P26/P3*100</f>
        <v>#VALUE!</v>
      </c>
      <c r="O26" s="17" t="s">
        <v>30</v>
      </c>
      <c r="P26" s="18" t="s">
        <v>327</v>
      </c>
      <c r="Q26" s="18" t="n">
        <v>1507425</v>
      </c>
      <c r="R26" s="18" t="n">
        <v>150799</v>
      </c>
      <c r="S26" s="18" t="n">
        <v>16826</v>
      </c>
      <c r="T26" s="18" t="n">
        <v>55485</v>
      </c>
      <c r="U26" s="109" t="s">
        <v>173</v>
      </c>
      <c r="V26" s="18" t="n">
        <v>3766174</v>
      </c>
      <c r="W26" s="18" t="n">
        <v>7850419</v>
      </c>
      <c r="X26" s="18" t="n">
        <v>14434536</v>
      </c>
      <c r="Y26" s="18" t="n">
        <v>6463980</v>
      </c>
      <c r="Z26" s="18" t="n">
        <v>42982</v>
      </c>
    </row>
    <row r="27" customFormat="false" ht="13.8" hidden="false" customHeight="false" outlineLevel="0" collapsed="false">
      <c r="N27" s="0" t="n">
        <f aca="false">P27/P3*100</f>
        <v>0.903264812278933</v>
      </c>
      <c r="O27" s="17" t="s">
        <v>38</v>
      </c>
      <c r="P27" s="18" t="n">
        <v>28719231</v>
      </c>
      <c r="Q27" s="18" t="n">
        <v>2385158</v>
      </c>
      <c r="R27" s="18" t="n">
        <v>95723</v>
      </c>
      <c r="S27" s="18" t="n">
        <v>63845</v>
      </c>
      <c r="T27" s="18" t="n">
        <v>267633</v>
      </c>
      <c r="U27" s="18" t="n">
        <v>28097</v>
      </c>
      <c r="V27" s="18" t="n">
        <v>6926564</v>
      </c>
      <c r="W27" s="18" t="n">
        <v>11219541</v>
      </c>
      <c r="X27" s="18" t="n">
        <v>6827366</v>
      </c>
      <c r="Y27" s="18" t="n">
        <v>883844</v>
      </c>
      <c r="Z27" s="18" t="n">
        <v>21462</v>
      </c>
    </row>
    <row r="28" customFormat="false" ht="13.8" hidden="false" customHeight="false" outlineLevel="0" collapsed="false">
      <c r="A28" s="0" t="n">
        <f aca="false">SUM(A4:A26)</f>
        <v>93.4818526369808</v>
      </c>
      <c r="C28" s="0" t="n">
        <f aca="false">SUM(C4:C26)/C3*100</f>
        <v>93.4818526369808</v>
      </c>
      <c r="D28" s="0" t="n">
        <f aca="false">SUM(D4:D26)/D3*100</f>
        <v>82.5434294805814</v>
      </c>
      <c r="E28" s="0" t="n">
        <f aca="false">SUM(E4:E26)/E3*100</f>
        <v>81.8278621777589</v>
      </c>
      <c r="F28" s="0" t="n">
        <f aca="false">SUM(F4:F26)/F3*100</f>
        <v>93.1954774989369</v>
      </c>
      <c r="G28" s="0" t="n">
        <f aca="false">SUM(G4:G26)/G3*100</f>
        <v>91.8158775348126</v>
      </c>
      <c r="H28" s="0" t="n">
        <f aca="false">SUM(H4:H26)/H3*100</f>
        <v>99.663347230465</v>
      </c>
      <c r="I28" s="0" t="n">
        <f aca="false">SUM(I4:I26)/I3*100</f>
        <v>98.0625977756569</v>
      </c>
      <c r="J28" s="0" t="n">
        <f aca="false">SUM(J4:J26)/J3*100</f>
        <v>89.242186029637</v>
      </c>
      <c r="K28" s="0" t="n">
        <f aca="false">SUM(K4:K26)/K3*100</f>
        <v>94.0619154804965</v>
      </c>
      <c r="L28" s="0" t="n">
        <f aca="false">SUM(L4:L26)/L3*100</f>
        <v>92.4880221943666</v>
      </c>
      <c r="M28" s="0" t="n">
        <f aca="false">SUM(M4:M26)/M3*100</f>
        <v>50.1544185636005</v>
      </c>
      <c r="N28" s="0" t="n">
        <f aca="false">P28/P3*100</f>
        <v>0.893500673365465</v>
      </c>
      <c r="O28" s="17" t="s">
        <v>22</v>
      </c>
      <c r="P28" s="18" t="n">
        <v>28408781</v>
      </c>
      <c r="Q28" s="18" t="n">
        <v>6910124</v>
      </c>
      <c r="R28" s="18" t="n">
        <v>115265</v>
      </c>
      <c r="S28" s="18" t="n">
        <v>165486</v>
      </c>
      <c r="T28" s="18" t="n">
        <v>402194</v>
      </c>
      <c r="U28" s="18" t="n">
        <v>67056</v>
      </c>
      <c r="V28" s="18" t="n">
        <v>5718071</v>
      </c>
      <c r="W28" s="18" t="n">
        <v>7285825</v>
      </c>
      <c r="X28" s="18" t="n">
        <v>6468774</v>
      </c>
      <c r="Y28" s="18" t="n">
        <v>1266603</v>
      </c>
      <c r="Z28" s="18" t="n">
        <v>9382</v>
      </c>
    </row>
    <row r="29" customFormat="false" ht="13.8" hidden="false" customHeight="false" outlineLevel="0" collapsed="false">
      <c r="N29" s="0" t="n">
        <f aca="false">P29/P3*100</f>
        <v>0.872722667531677</v>
      </c>
      <c r="O29" s="17" t="s">
        <v>10</v>
      </c>
      <c r="P29" s="18" t="n">
        <v>27748146</v>
      </c>
      <c r="Q29" s="18" t="n">
        <v>9516551</v>
      </c>
      <c r="R29" s="18" t="n">
        <v>1316334</v>
      </c>
      <c r="S29" s="18" t="n">
        <v>620806</v>
      </c>
      <c r="T29" s="18" t="n">
        <v>52191</v>
      </c>
      <c r="U29" s="18" t="n">
        <v>12219</v>
      </c>
      <c r="V29" s="18" t="n">
        <v>5739798</v>
      </c>
      <c r="W29" s="18" t="n">
        <v>6585559</v>
      </c>
      <c r="X29" s="18" t="n">
        <v>2763971</v>
      </c>
      <c r="Y29" s="18" t="n">
        <v>1140719</v>
      </c>
      <c r="Z29" s="109" t="s">
        <v>173</v>
      </c>
    </row>
    <row r="30" customFormat="false" ht="13.8" hidden="false" customHeight="false" outlineLevel="0" collapsed="false">
      <c r="O30" s="1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09"/>
    </row>
    <row r="31" customFormat="false" ht="13.8" hidden="false" customHeight="false" outlineLevel="0" collapsed="false">
      <c r="N31" s="0" t="e">
        <f aca="false">SUM(N4:N29)</f>
        <v>#VALUE!</v>
      </c>
      <c r="P31" s="0" t="n">
        <f aca="false">SUM(P4:P29)/P3*100</f>
        <v>89.046643629694</v>
      </c>
      <c r="Q31" s="0" t="n">
        <f aca="false">SUM(Q4:Q29)/Q3*100</f>
        <v>76.1862433429848</v>
      </c>
      <c r="R31" s="0" t="n">
        <f aca="false">SUM(R4:R29)/R3*100</f>
        <v>93.9354782952495</v>
      </c>
      <c r="S31" s="0" t="n">
        <f aca="false">SUM(S4:S29)/S3*100</f>
        <v>53.9591906621343</v>
      </c>
      <c r="T31" s="0" t="n">
        <f aca="false">SUM(T4:T29)/T3*100</f>
        <v>97.2030866713716</v>
      </c>
      <c r="U31" s="0" t="n">
        <f aca="false">SUM(U4:U29)/U3*100</f>
        <v>74.916259005813</v>
      </c>
      <c r="V31" s="0" t="n">
        <f aca="false">SUM(V4:V29)/V3*100</f>
        <v>89.6058948926807</v>
      </c>
      <c r="W31" s="0" t="n">
        <f aca="false">SUM(W4:W29)/W3*100</f>
        <v>95.3743882881095</v>
      </c>
      <c r="X31" s="0" t="n">
        <f aca="false">SUM(X4:X29)/X3*100</f>
        <v>85.5485697096563</v>
      </c>
      <c r="Y31" s="0" t="n">
        <f aca="false">SUM(Y4:Y29)/Y3*100</f>
        <v>83.3658046019911</v>
      </c>
      <c r="Z31" s="0" t="n">
        <f aca="false">SUM(Z4:Z29)/Z3*100</f>
        <v>90.99464076916</v>
      </c>
    </row>
    <row r="34" customFormat="false" ht="13.8" hidden="false" customHeight="false" outlineLevel="0" collapsed="false">
      <c r="A34" s="0" t="n">
        <f aca="false">C34/C3*100</f>
        <v>0.889358237980617</v>
      </c>
      <c r="B34" s="17" t="s">
        <v>29</v>
      </c>
      <c r="C34" s="18" t="n">
        <v>19342808</v>
      </c>
      <c r="D34" s="18" t="n">
        <v>2062631</v>
      </c>
      <c r="E34" s="18" t="n">
        <v>165364</v>
      </c>
      <c r="F34" s="18" t="n">
        <v>53505</v>
      </c>
      <c r="G34" s="109" t="s">
        <v>173</v>
      </c>
      <c r="H34" s="109" t="s">
        <v>173</v>
      </c>
      <c r="I34" s="18" t="n">
        <v>33882</v>
      </c>
      <c r="J34" s="18" t="n">
        <v>1721973</v>
      </c>
      <c r="K34" s="18" t="n">
        <v>12694258</v>
      </c>
      <c r="L34" s="18" t="n">
        <v>2611195</v>
      </c>
      <c r="M34" s="109" t="s">
        <v>173</v>
      </c>
      <c r="O34" s="17" t="s">
        <v>12</v>
      </c>
      <c r="P34" s="18" t="n">
        <v>20117664</v>
      </c>
      <c r="Q34" s="18" t="n">
        <v>7747172</v>
      </c>
      <c r="R34" s="18" t="n">
        <v>308378</v>
      </c>
      <c r="S34" s="18" t="n">
        <v>2441495</v>
      </c>
      <c r="T34" s="18" t="n">
        <v>135630</v>
      </c>
      <c r="U34" s="18" t="n">
        <v>128223</v>
      </c>
      <c r="V34" s="18" t="n">
        <v>1606211</v>
      </c>
      <c r="W34" s="18" t="n">
        <v>3858224</v>
      </c>
      <c r="X34" s="18" t="n">
        <v>2834470</v>
      </c>
      <c r="Y34" s="18" t="n">
        <v>814543</v>
      </c>
      <c r="Z34" s="18" t="n">
        <v>243319</v>
      </c>
    </row>
    <row r="35" customFormat="false" ht="13.8" hidden="false" customHeight="false" outlineLevel="0" collapsed="false">
      <c r="A35" s="0" t="n">
        <f aca="false">C35/C34*100</f>
        <v>89.5367466812471</v>
      </c>
      <c r="B35" s="17" t="s">
        <v>76</v>
      </c>
      <c r="C35" s="18" t="n">
        <v>17318921</v>
      </c>
      <c r="D35" s="18" t="n">
        <v>29940</v>
      </c>
      <c r="E35" s="18" t="n">
        <v>174860</v>
      </c>
      <c r="F35" s="18" t="n">
        <v>5877157</v>
      </c>
      <c r="G35" s="109" t="s">
        <v>173</v>
      </c>
      <c r="H35" s="109" t="s">
        <v>173</v>
      </c>
      <c r="I35" s="18" t="n">
        <v>22964</v>
      </c>
      <c r="J35" s="18" t="n">
        <v>9406555</v>
      </c>
      <c r="K35" s="18" t="n">
        <v>1765125</v>
      </c>
      <c r="L35" s="18" t="n">
        <v>42320</v>
      </c>
      <c r="M35" s="109" t="s">
        <v>173</v>
      </c>
      <c r="O35" s="17" t="s">
        <v>23</v>
      </c>
      <c r="P35" s="18" t="n">
        <v>18584799</v>
      </c>
      <c r="Q35" s="18" t="n">
        <v>1774030</v>
      </c>
      <c r="R35" s="18" t="n">
        <v>207652</v>
      </c>
      <c r="S35" s="18" t="n">
        <v>1872484</v>
      </c>
      <c r="T35" s="18" t="n">
        <v>5391032</v>
      </c>
      <c r="U35" s="18" t="n">
        <v>30381</v>
      </c>
      <c r="V35" s="18" t="n">
        <v>515435</v>
      </c>
      <c r="W35" s="18" t="n">
        <v>8003011</v>
      </c>
      <c r="X35" s="18" t="n">
        <v>422821</v>
      </c>
      <c r="Y35" s="18" t="n">
        <v>367952</v>
      </c>
      <c r="Z35" s="109" t="s">
        <v>173</v>
      </c>
    </row>
    <row r="36" customFormat="false" ht="13.8" hidden="false" customHeight="false" outlineLevel="0" collapsed="false">
      <c r="A36" s="0" t="n">
        <f aca="false">C36/C34*100</f>
        <v>65.6096984470921</v>
      </c>
      <c r="B36" s="17" t="s">
        <v>124</v>
      </c>
      <c r="C36" s="18" t="n">
        <v>12690758</v>
      </c>
      <c r="D36" s="18" t="n">
        <v>295857</v>
      </c>
      <c r="E36" s="109" t="s">
        <v>173</v>
      </c>
      <c r="F36" s="109" t="s">
        <v>173</v>
      </c>
      <c r="G36" s="109" t="s">
        <v>173</v>
      </c>
      <c r="H36" s="109" t="s">
        <v>173</v>
      </c>
      <c r="I36" s="109" t="s">
        <v>173</v>
      </c>
      <c r="J36" s="18" t="n">
        <v>12152971</v>
      </c>
      <c r="K36" s="18" t="n">
        <v>234126</v>
      </c>
      <c r="L36" s="18" t="n">
        <v>7804</v>
      </c>
      <c r="M36" s="109" t="s">
        <v>173</v>
      </c>
      <c r="O36" s="17" t="s">
        <v>42</v>
      </c>
      <c r="P36" s="18" t="n">
        <v>17411285</v>
      </c>
      <c r="Q36" s="18" t="n">
        <v>1437079</v>
      </c>
      <c r="R36" s="18" t="n">
        <v>22017</v>
      </c>
      <c r="S36" s="18" t="n">
        <v>234774</v>
      </c>
      <c r="T36" s="109" t="s">
        <v>173</v>
      </c>
      <c r="U36" s="18" t="n">
        <v>18440</v>
      </c>
      <c r="V36" s="18" t="n">
        <v>47242</v>
      </c>
      <c r="W36" s="18" t="n">
        <v>1197150</v>
      </c>
      <c r="X36" s="18" t="n">
        <v>11490641</v>
      </c>
      <c r="Y36" s="18" t="n">
        <v>2963942</v>
      </c>
      <c r="Z36" s="109" t="s">
        <v>173</v>
      </c>
    </row>
    <row r="37" customFormat="false" ht="13.8" hidden="false" customHeight="false" outlineLevel="0" collapsed="false">
      <c r="A37" s="0" t="n">
        <f aca="false">C37/C34*100</f>
        <v>65.4613952638107</v>
      </c>
      <c r="B37" s="17" t="s">
        <v>35</v>
      </c>
      <c r="C37" s="18" t="n">
        <v>12662072</v>
      </c>
      <c r="D37" s="18" t="n">
        <v>1161675</v>
      </c>
      <c r="E37" s="18" t="n">
        <v>323740</v>
      </c>
      <c r="F37" s="18" t="n">
        <v>35985</v>
      </c>
      <c r="G37" s="18" t="n">
        <v>346496</v>
      </c>
      <c r="H37" s="109" t="s">
        <v>173</v>
      </c>
      <c r="I37" s="18" t="n">
        <v>231261</v>
      </c>
      <c r="J37" s="18" t="n">
        <v>1586842</v>
      </c>
      <c r="K37" s="18" t="n">
        <v>1429148</v>
      </c>
      <c r="L37" s="18" t="n">
        <v>7544785</v>
      </c>
      <c r="M37" s="18" t="n">
        <v>2140</v>
      </c>
      <c r="O37" s="17" t="s">
        <v>78</v>
      </c>
      <c r="P37" s="18" t="n">
        <v>16740356</v>
      </c>
      <c r="Q37" s="18" t="n">
        <v>1090481</v>
      </c>
      <c r="R37" s="109" t="s">
        <v>173</v>
      </c>
      <c r="S37" s="18" t="n">
        <v>928179</v>
      </c>
      <c r="T37" s="18" t="n">
        <v>4746</v>
      </c>
      <c r="U37" s="18" t="n">
        <v>1644</v>
      </c>
      <c r="V37" s="18" t="n">
        <v>6071984</v>
      </c>
      <c r="W37" s="18" t="n">
        <v>4165584</v>
      </c>
      <c r="X37" s="18" t="n">
        <v>2650136</v>
      </c>
      <c r="Y37" s="18" t="n">
        <v>1827602</v>
      </c>
      <c r="Z37" s="109" t="s">
        <v>173</v>
      </c>
    </row>
    <row r="38" customFormat="false" ht="13.8" hidden="false" customHeight="false" outlineLevel="0" collapsed="false">
      <c r="A38" s="0" t="n">
        <f aca="false">C38/C34*100</f>
        <v>63.9983036589103</v>
      </c>
      <c r="B38" s="17" t="s">
        <v>11</v>
      </c>
      <c r="C38" s="18" t="n">
        <v>12379069</v>
      </c>
      <c r="D38" s="18" t="n">
        <v>4766979</v>
      </c>
      <c r="E38" s="18" t="n">
        <v>147370</v>
      </c>
      <c r="F38" s="18" t="n">
        <v>182660</v>
      </c>
      <c r="G38" s="109" t="s">
        <v>173</v>
      </c>
      <c r="H38" s="109" t="s">
        <v>173</v>
      </c>
      <c r="I38" s="18" t="n">
        <v>6562073</v>
      </c>
      <c r="J38" s="18" t="n">
        <v>262973</v>
      </c>
      <c r="K38" s="18" t="n">
        <v>452955</v>
      </c>
      <c r="L38" s="18" t="n">
        <v>4059</v>
      </c>
      <c r="M38" s="109" t="s">
        <v>173</v>
      </c>
      <c r="O38" s="17" t="s">
        <v>75</v>
      </c>
      <c r="P38" s="18" t="n">
        <v>15663087</v>
      </c>
      <c r="Q38" s="18" t="n">
        <v>103545</v>
      </c>
      <c r="R38" s="109" t="s">
        <v>173</v>
      </c>
      <c r="S38" s="18" t="n">
        <v>15559542</v>
      </c>
      <c r="T38" s="109" t="s">
        <v>173</v>
      </c>
      <c r="U38" s="109" t="s">
        <v>173</v>
      </c>
      <c r="V38" s="109" t="s">
        <v>173</v>
      </c>
      <c r="W38" s="109" t="s">
        <v>173</v>
      </c>
      <c r="X38" s="109" t="s">
        <v>173</v>
      </c>
      <c r="Y38" s="109" t="s">
        <v>173</v>
      </c>
      <c r="Z38" s="109" t="s">
        <v>173</v>
      </c>
    </row>
    <row r="39" customFormat="false" ht="13.8" hidden="false" customHeight="false" outlineLevel="0" collapsed="false">
      <c r="A39" s="0" t="n">
        <f aca="false">C39/C34*100</f>
        <v>54.4766251104803</v>
      </c>
      <c r="B39" s="17" t="s">
        <v>39</v>
      </c>
      <c r="C39" s="18" t="n">
        <v>10537309</v>
      </c>
      <c r="D39" s="18" t="n">
        <v>500323</v>
      </c>
      <c r="E39" s="18" t="n">
        <v>40968</v>
      </c>
      <c r="F39" s="18" t="n">
        <v>2572</v>
      </c>
      <c r="G39" s="109" t="s">
        <v>173</v>
      </c>
      <c r="H39" s="18" t="n">
        <v>792</v>
      </c>
      <c r="I39" s="18" t="n">
        <v>2103946</v>
      </c>
      <c r="J39" s="18" t="n">
        <v>5937430</v>
      </c>
      <c r="K39" s="18" t="n">
        <v>510303</v>
      </c>
      <c r="L39" s="18" t="n">
        <v>1440975</v>
      </c>
      <c r="M39" s="109" t="s">
        <v>173</v>
      </c>
      <c r="O39" s="17" t="s">
        <v>62</v>
      </c>
      <c r="P39" s="18" t="n">
        <v>14834349</v>
      </c>
      <c r="Q39" s="18" t="n">
        <v>547572</v>
      </c>
      <c r="R39" s="18" t="n">
        <v>69370</v>
      </c>
      <c r="S39" s="18" t="n">
        <v>7425</v>
      </c>
      <c r="T39" s="18" t="n">
        <v>324553</v>
      </c>
      <c r="U39" s="109" t="s">
        <v>173</v>
      </c>
      <c r="V39" s="18" t="n">
        <v>1185051</v>
      </c>
      <c r="W39" s="18" t="n">
        <v>3534863</v>
      </c>
      <c r="X39" s="18" t="n">
        <v>7371155</v>
      </c>
      <c r="Y39" s="18" t="n">
        <v>1794360</v>
      </c>
      <c r="Z39" s="109" t="s">
        <v>173</v>
      </c>
    </row>
    <row r="40" customFormat="false" ht="13.8" hidden="false" customHeight="false" outlineLevel="0" collapsed="false">
      <c r="A40" s="0" t="n">
        <f aca="false">C40/C34*100</f>
        <v>41.8314083456756</v>
      </c>
      <c r="B40" s="17" t="s">
        <v>20</v>
      </c>
      <c r="C40" s="18" t="n">
        <v>8091369</v>
      </c>
      <c r="D40" s="18" t="n">
        <v>3194121</v>
      </c>
      <c r="E40" s="18" t="n">
        <v>193413</v>
      </c>
      <c r="F40" s="18" t="n">
        <v>13948</v>
      </c>
      <c r="G40" s="18" t="n">
        <v>193371</v>
      </c>
      <c r="H40" s="18" t="n">
        <v>3459</v>
      </c>
      <c r="I40" s="18" t="n">
        <v>1931929</v>
      </c>
      <c r="J40" s="18" t="n">
        <v>1461005</v>
      </c>
      <c r="K40" s="18" t="n">
        <v>653390</v>
      </c>
      <c r="L40" s="18" t="n">
        <v>446732</v>
      </c>
      <c r="M40" s="109" t="s">
        <v>173</v>
      </c>
      <c r="O40" s="17" t="s">
        <v>29</v>
      </c>
      <c r="P40" s="18" t="n">
        <v>14483367</v>
      </c>
      <c r="Q40" s="18" t="n">
        <v>734898</v>
      </c>
      <c r="R40" s="18" t="n">
        <v>35391</v>
      </c>
      <c r="S40" s="18" t="n">
        <v>7267</v>
      </c>
      <c r="T40" s="18" t="n">
        <v>37333</v>
      </c>
      <c r="U40" s="18" t="n">
        <v>127275</v>
      </c>
      <c r="V40" s="18" t="n">
        <v>594443</v>
      </c>
      <c r="W40" s="18" t="n">
        <v>862815</v>
      </c>
      <c r="X40" s="18" t="n">
        <v>11844785</v>
      </c>
      <c r="Y40" s="18" t="n">
        <v>239159</v>
      </c>
      <c r="Z40" s="109" t="s">
        <v>173</v>
      </c>
    </row>
    <row r="41" customFormat="false" ht="13.8" hidden="false" customHeight="false" outlineLevel="0" collapsed="false">
      <c r="A41" s="0" t="n">
        <f aca="false">C41/C40*100</f>
        <v>71.0783922967794</v>
      </c>
      <c r="B41" s="17" t="s">
        <v>123</v>
      </c>
      <c r="C41" s="18" t="n">
        <v>5751215</v>
      </c>
      <c r="D41" s="109" t="s">
        <v>173</v>
      </c>
      <c r="E41" s="109" t="s">
        <v>173</v>
      </c>
      <c r="F41" s="109" t="s">
        <v>173</v>
      </c>
      <c r="G41" s="109" t="s">
        <v>173</v>
      </c>
      <c r="H41" s="109" t="s">
        <v>173</v>
      </c>
      <c r="I41" s="18" t="n">
        <v>92214</v>
      </c>
      <c r="J41" s="18" t="n">
        <v>5138744</v>
      </c>
      <c r="K41" s="18" t="n">
        <v>520257</v>
      </c>
      <c r="L41" s="109" t="s">
        <v>173</v>
      </c>
      <c r="M41" s="109" t="s">
        <v>173</v>
      </c>
      <c r="O41" s="17" t="s">
        <v>60</v>
      </c>
      <c r="P41" s="18" t="n">
        <v>14065698</v>
      </c>
      <c r="Q41" s="18" t="n">
        <v>599123</v>
      </c>
      <c r="R41" s="109" t="s">
        <v>173</v>
      </c>
      <c r="S41" s="18" t="n">
        <v>93448</v>
      </c>
      <c r="T41" s="18" t="n">
        <v>4667995</v>
      </c>
      <c r="U41" s="18" t="n">
        <v>2558908</v>
      </c>
      <c r="V41" s="18" t="n">
        <v>78685</v>
      </c>
      <c r="W41" s="18" t="n">
        <v>1155851</v>
      </c>
      <c r="X41" s="18" t="n">
        <v>2725644</v>
      </c>
      <c r="Y41" s="18" t="n">
        <v>2186044</v>
      </c>
      <c r="Z41" s="109" t="s">
        <v>173</v>
      </c>
    </row>
    <row r="42" customFormat="false" ht="13.8" hidden="false" customHeight="false" outlineLevel="0" collapsed="false">
      <c r="A42" s="0" t="n">
        <f aca="false">C42/C40*100</f>
        <v>58.4856901224008</v>
      </c>
      <c r="B42" s="17" t="s">
        <v>94</v>
      </c>
      <c r="C42" s="18" t="n">
        <v>4732293</v>
      </c>
      <c r="D42" s="109" t="s">
        <v>173</v>
      </c>
      <c r="E42" s="109" t="s">
        <v>173</v>
      </c>
      <c r="F42" s="18" t="n">
        <v>16749</v>
      </c>
      <c r="G42" s="18" t="n">
        <v>4430112</v>
      </c>
      <c r="H42" s="109" t="s">
        <v>173</v>
      </c>
      <c r="I42" s="109" t="s">
        <v>173</v>
      </c>
      <c r="J42" s="18" t="n">
        <v>284859</v>
      </c>
      <c r="K42" s="109" t="s">
        <v>173</v>
      </c>
      <c r="L42" s="18" t="n">
        <v>572</v>
      </c>
      <c r="M42" s="109" t="s">
        <v>173</v>
      </c>
      <c r="O42" s="17" t="s">
        <v>61</v>
      </c>
      <c r="P42" s="18" t="n">
        <v>11210495</v>
      </c>
      <c r="Q42" s="18" t="n">
        <v>130272</v>
      </c>
      <c r="R42" s="18" t="n">
        <v>375</v>
      </c>
      <c r="S42" s="18" t="n">
        <v>53184</v>
      </c>
      <c r="T42" s="109" t="s">
        <v>173</v>
      </c>
      <c r="U42" s="109" t="s">
        <v>173</v>
      </c>
      <c r="V42" s="18" t="n">
        <v>361437</v>
      </c>
      <c r="W42" s="18" t="n">
        <v>6923360</v>
      </c>
      <c r="X42" s="18" t="n">
        <v>2588477</v>
      </c>
      <c r="Y42" s="18" t="n">
        <v>1150222</v>
      </c>
      <c r="Z42" s="18" t="n">
        <v>3168</v>
      </c>
    </row>
    <row r="43" customFormat="false" ht="13.8" hidden="false" customHeight="false" outlineLevel="0" collapsed="false">
      <c r="A43" s="0" t="n">
        <f aca="false">C43/C40*100</f>
        <v>47.2464671923873</v>
      </c>
      <c r="B43" s="17" t="s">
        <v>108</v>
      </c>
      <c r="C43" s="18" t="n">
        <v>3822886</v>
      </c>
      <c r="D43" s="18" t="n">
        <v>81752</v>
      </c>
      <c r="E43" s="109" t="s">
        <v>173</v>
      </c>
      <c r="F43" s="109" t="s">
        <v>173</v>
      </c>
      <c r="G43" s="109" t="s">
        <v>173</v>
      </c>
      <c r="H43" s="109" t="s">
        <v>173</v>
      </c>
      <c r="I43" s="18" t="n">
        <v>99969</v>
      </c>
      <c r="J43" s="18" t="n">
        <v>1021885</v>
      </c>
      <c r="K43" s="18" t="n">
        <v>2474445</v>
      </c>
      <c r="L43" s="18" t="n">
        <v>144835</v>
      </c>
      <c r="M43" s="109" t="s">
        <v>173</v>
      </c>
      <c r="O43" s="17" t="s">
        <v>108</v>
      </c>
      <c r="P43" s="18" t="n">
        <v>10930958</v>
      </c>
      <c r="Q43" s="18" t="n">
        <v>36637</v>
      </c>
      <c r="R43" s="109" t="s">
        <v>173</v>
      </c>
      <c r="S43" s="109" t="s">
        <v>173</v>
      </c>
      <c r="T43" s="18" t="n">
        <v>3591193</v>
      </c>
      <c r="U43" s="109" t="s">
        <v>173</v>
      </c>
      <c r="V43" s="18" t="n">
        <v>7303027</v>
      </c>
      <c r="W43" s="109" t="s">
        <v>173</v>
      </c>
      <c r="X43" s="18" t="n">
        <v>101</v>
      </c>
      <c r="Y43" s="109" t="s">
        <v>173</v>
      </c>
      <c r="Z43" s="109" t="s">
        <v>173</v>
      </c>
    </row>
    <row r="44" customFormat="false" ht="13.8" hidden="false" customHeight="false" outlineLevel="0" collapsed="false">
      <c r="A44" s="0" t="n">
        <f aca="false">C44/C40*100</f>
        <v>46.5466103449243</v>
      </c>
      <c r="B44" s="17" t="s">
        <v>111</v>
      </c>
      <c r="C44" s="18" t="n">
        <v>3766258</v>
      </c>
      <c r="D44" s="18" t="n">
        <v>140422</v>
      </c>
      <c r="E44" s="18" t="n">
        <v>143673</v>
      </c>
      <c r="F44" s="109" t="s">
        <v>173</v>
      </c>
      <c r="G44" s="109" t="s">
        <v>173</v>
      </c>
      <c r="H44" s="109" t="s">
        <v>173</v>
      </c>
      <c r="I44" s="18" t="n">
        <v>38542</v>
      </c>
      <c r="J44" s="18" t="n">
        <v>1038056</v>
      </c>
      <c r="K44" s="18" t="n">
        <v>543735</v>
      </c>
      <c r="L44" s="18" t="n">
        <v>1861830</v>
      </c>
      <c r="M44" s="109" t="s">
        <v>173</v>
      </c>
      <c r="O44" s="17" t="s">
        <v>102</v>
      </c>
      <c r="P44" s="18" t="n">
        <v>10895548</v>
      </c>
      <c r="Q44" s="18" t="n">
        <v>1647</v>
      </c>
      <c r="R44" s="109" t="s">
        <v>173</v>
      </c>
      <c r="S44" s="18" t="n">
        <v>49197</v>
      </c>
      <c r="T44" s="109" t="s">
        <v>173</v>
      </c>
      <c r="U44" s="18" t="n">
        <v>965607</v>
      </c>
      <c r="V44" s="18" t="n">
        <v>379294</v>
      </c>
      <c r="W44" s="18" t="n">
        <v>267364</v>
      </c>
      <c r="X44" s="18" t="n">
        <v>8484998</v>
      </c>
      <c r="Y44" s="18" t="n">
        <v>747441</v>
      </c>
      <c r="Z44" s="109" t="s">
        <v>173</v>
      </c>
    </row>
    <row r="45" customFormat="false" ht="13.8" hidden="false" customHeight="false" outlineLevel="0" collapsed="false">
      <c r="A45" s="0" t="n">
        <f aca="false">C45/C40*100</f>
        <v>45.128852731843</v>
      </c>
      <c r="B45" s="17" t="s">
        <v>59</v>
      </c>
      <c r="C45" s="18" t="n">
        <v>3651542</v>
      </c>
      <c r="D45" s="18" t="n">
        <v>28441</v>
      </c>
      <c r="E45" s="18" t="n">
        <v>3161914</v>
      </c>
      <c r="F45" s="18" t="n">
        <v>284967</v>
      </c>
      <c r="G45" s="109" t="s">
        <v>173</v>
      </c>
      <c r="H45" s="109" t="s">
        <v>173</v>
      </c>
      <c r="I45" s="109" t="s">
        <v>173</v>
      </c>
      <c r="J45" s="18" t="n">
        <v>726</v>
      </c>
      <c r="K45" s="18" t="n">
        <v>175494</v>
      </c>
      <c r="L45" s="109" t="s">
        <v>173</v>
      </c>
      <c r="M45" s="109" t="s">
        <v>173</v>
      </c>
      <c r="O45" s="17" t="s">
        <v>79</v>
      </c>
      <c r="P45" s="18" t="n">
        <v>10374315</v>
      </c>
      <c r="Q45" s="18" t="n">
        <v>1317363</v>
      </c>
      <c r="R45" s="109" t="s">
        <v>173</v>
      </c>
      <c r="S45" s="18" t="n">
        <v>798364</v>
      </c>
      <c r="T45" s="18" t="n">
        <v>123</v>
      </c>
      <c r="U45" s="109" t="s">
        <v>173</v>
      </c>
      <c r="V45" s="18" t="n">
        <v>44779</v>
      </c>
      <c r="W45" s="18" t="n">
        <v>1001868</v>
      </c>
      <c r="X45" s="18" t="n">
        <v>6483907</v>
      </c>
      <c r="Y45" s="18" t="n">
        <v>727910</v>
      </c>
      <c r="Z45" s="109" t="s">
        <v>173</v>
      </c>
    </row>
    <row r="46" customFormat="false" ht="13.8" hidden="false" customHeight="false" outlineLevel="0" collapsed="false">
      <c r="A46" s="0" t="n">
        <f aca="false">C46/C40*100</f>
        <v>30.6508700814411</v>
      </c>
      <c r="B46" s="17" t="s">
        <v>34</v>
      </c>
      <c r="C46" s="18" t="n">
        <v>2480075</v>
      </c>
      <c r="D46" s="18" t="n">
        <v>1445923</v>
      </c>
      <c r="E46" s="18" t="n">
        <v>186464</v>
      </c>
      <c r="F46" s="18" t="n">
        <v>59038</v>
      </c>
      <c r="G46" s="109" t="s">
        <v>173</v>
      </c>
      <c r="H46" s="18" t="n">
        <v>3193</v>
      </c>
      <c r="I46" s="18" t="n">
        <v>166699</v>
      </c>
      <c r="J46" s="18" t="n">
        <v>122350</v>
      </c>
      <c r="K46" s="18" t="n">
        <v>232384</v>
      </c>
      <c r="L46" s="18" t="n">
        <v>264023</v>
      </c>
      <c r="M46" s="109" t="s">
        <v>173</v>
      </c>
      <c r="O46" s="17" t="s">
        <v>175</v>
      </c>
      <c r="P46" s="18" t="n">
        <v>10047325</v>
      </c>
      <c r="Q46" s="18" t="n">
        <v>6693</v>
      </c>
      <c r="R46" s="18" t="n">
        <v>26188</v>
      </c>
      <c r="S46" s="18" t="n">
        <v>43849</v>
      </c>
      <c r="T46" s="109" t="s">
        <v>173</v>
      </c>
      <c r="U46" s="109" t="s">
        <v>173</v>
      </c>
      <c r="V46" s="18" t="n">
        <v>2086228</v>
      </c>
      <c r="W46" s="18" t="n">
        <v>1590413</v>
      </c>
      <c r="X46" s="18" t="n">
        <v>5443057</v>
      </c>
      <c r="Y46" s="18" t="n">
        <v>841533</v>
      </c>
      <c r="Z46" s="18" t="n">
        <v>9364</v>
      </c>
    </row>
    <row r="47" customFormat="false" ht="13.8" hidden="false" customHeight="false" outlineLevel="0" collapsed="false">
      <c r="A47" s="0" t="n">
        <f aca="false">C47/C46*100</f>
        <v>93.5555981169924</v>
      </c>
      <c r="B47" s="17" t="s">
        <v>174</v>
      </c>
      <c r="C47" s="18" t="n">
        <v>2320249</v>
      </c>
      <c r="D47" s="109" t="s">
        <v>173</v>
      </c>
      <c r="E47" s="109" t="s">
        <v>173</v>
      </c>
      <c r="F47" s="18" t="n">
        <v>2150</v>
      </c>
      <c r="G47" s="109" t="s">
        <v>173</v>
      </c>
      <c r="H47" s="109" t="s">
        <v>173</v>
      </c>
      <c r="I47" s="18" t="n">
        <v>47787</v>
      </c>
      <c r="J47" s="18" t="n">
        <v>100</v>
      </c>
      <c r="K47" s="18" t="n">
        <v>2230296</v>
      </c>
      <c r="L47" s="18" t="n">
        <v>39916</v>
      </c>
      <c r="M47" s="109" t="s">
        <v>173</v>
      </c>
      <c r="O47" s="17" t="s">
        <v>16</v>
      </c>
      <c r="P47" s="18" t="n">
        <v>9904435</v>
      </c>
      <c r="Q47" s="18" t="n">
        <v>8271108</v>
      </c>
      <c r="R47" s="18" t="n">
        <v>180698</v>
      </c>
      <c r="S47" s="18" t="n">
        <v>442710</v>
      </c>
      <c r="T47" s="109" t="s">
        <v>173</v>
      </c>
      <c r="U47" s="109" t="s">
        <v>173</v>
      </c>
      <c r="V47" s="18" t="n">
        <v>48711</v>
      </c>
      <c r="W47" s="18" t="n">
        <v>40450</v>
      </c>
      <c r="X47" s="18" t="n">
        <v>677748</v>
      </c>
      <c r="Y47" s="18" t="n">
        <v>200945</v>
      </c>
      <c r="Z47" s="18" t="n">
        <v>42065</v>
      </c>
    </row>
    <row r="48" customFormat="false" ht="13.8" hidden="false" customHeight="false" outlineLevel="0" collapsed="false">
      <c r="A48" s="0" t="n">
        <f aca="false">C48/C46*100</f>
        <v>82.8587441912039</v>
      </c>
      <c r="B48" s="17" t="s">
        <v>159</v>
      </c>
      <c r="C48" s="18" t="n">
        <v>2054959</v>
      </c>
      <c r="D48" s="18" t="n">
        <v>346111</v>
      </c>
      <c r="E48" s="109" t="s">
        <v>173</v>
      </c>
      <c r="F48" s="18" t="n">
        <v>5332</v>
      </c>
      <c r="G48" s="18" t="n">
        <v>572</v>
      </c>
      <c r="H48" s="109" t="s">
        <v>173</v>
      </c>
      <c r="I48" s="18" t="n">
        <v>1899</v>
      </c>
      <c r="J48" s="18" t="n">
        <v>648202</v>
      </c>
      <c r="K48" s="18" t="n">
        <v>217235</v>
      </c>
      <c r="L48" s="18" t="n">
        <v>123913</v>
      </c>
      <c r="M48" s="18" t="n">
        <v>711695</v>
      </c>
      <c r="O48" s="17" t="s">
        <v>111</v>
      </c>
      <c r="P48" s="18" t="n">
        <v>8766467</v>
      </c>
      <c r="Q48" s="18" t="n">
        <v>1296239</v>
      </c>
      <c r="R48" s="18" t="n">
        <v>50402</v>
      </c>
      <c r="S48" s="18" t="n">
        <v>44303</v>
      </c>
      <c r="T48" s="18" t="n">
        <v>903</v>
      </c>
      <c r="U48" s="18" t="n">
        <v>31954</v>
      </c>
      <c r="V48" s="18" t="n">
        <v>5365697</v>
      </c>
      <c r="W48" s="18" t="n">
        <v>507860</v>
      </c>
      <c r="X48" s="18" t="n">
        <v>1239691</v>
      </c>
      <c r="Y48" s="18" t="n">
        <v>229418</v>
      </c>
      <c r="Z48" s="109" t="s">
        <v>173</v>
      </c>
    </row>
    <row r="49" customFormat="false" ht="13.8" hidden="false" customHeight="false" outlineLevel="0" collapsed="false">
      <c r="A49" s="0" t="n">
        <f aca="false">C49/C46*100</f>
        <v>74.4723445863532</v>
      </c>
      <c r="B49" s="17" t="s">
        <v>78</v>
      </c>
      <c r="C49" s="18" t="n">
        <v>1846970</v>
      </c>
      <c r="D49" s="109" t="s">
        <v>173</v>
      </c>
      <c r="E49" s="109" t="s">
        <v>173</v>
      </c>
      <c r="F49" s="18" t="n">
        <v>20950</v>
      </c>
      <c r="G49" s="109" t="s">
        <v>173</v>
      </c>
      <c r="H49" s="109" t="s">
        <v>173</v>
      </c>
      <c r="I49" s="109" t="s">
        <v>173</v>
      </c>
      <c r="J49" s="18" t="n">
        <v>17240</v>
      </c>
      <c r="K49" s="18" t="n">
        <v>1799334</v>
      </c>
      <c r="L49" s="18" t="n">
        <v>6016</v>
      </c>
      <c r="M49" s="18" t="n">
        <v>3430</v>
      </c>
      <c r="O49" s="17" t="s">
        <v>66</v>
      </c>
      <c r="P49" s="18" t="n">
        <v>8675408</v>
      </c>
      <c r="Q49" s="18" t="n">
        <v>5319</v>
      </c>
      <c r="R49" s="18" t="n">
        <v>54893</v>
      </c>
      <c r="S49" s="18" t="n">
        <v>304743</v>
      </c>
      <c r="T49" s="18" t="n">
        <v>124</v>
      </c>
      <c r="U49" s="109" t="s">
        <v>173</v>
      </c>
      <c r="V49" s="18" t="n">
        <v>1841378</v>
      </c>
      <c r="W49" s="18" t="n">
        <v>2544877</v>
      </c>
      <c r="X49" s="18" t="n">
        <v>3418618</v>
      </c>
      <c r="Y49" s="18" t="n">
        <v>505457</v>
      </c>
      <c r="Z49" s="109" t="s">
        <v>173</v>
      </c>
    </row>
    <row r="50" customFormat="false" ht="13.8" hidden="false" customHeight="false" outlineLevel="0" collapsed="false">
      <c r="A50" s="0" t="n">
        <f aca="false">C50/C46*100</f>
        <v>58.2234811447234</v>
      </c>
      <c r="B50" s="17" t="s">
        <v>61</v>
      </c>
      <c r="C50" s="18" t="n">
        <v>1443986</v>
      </c>
      <c r="D50" s="18" t="n">
        <v>222048</v>
      </c>
      <c r="E50" s="18" t="n">
        <v>957284</v>
      </c>
      <c r="F50" s="109" t="s">
        <v>173</v>
      </c>
      <c r="G50" s="109" t="s">
        <v>173</v>
      </c>
      <c r="H50" s="109" t="s">
        <v>173</v>
      </c>
      <c r="I50" s="109" t="s">
        <v>173</v>
      </c>
      <c r="J50" s="18" t="n">
        <v>60205</v>
      </c>
      <c r="K50" s="18" t="n">
        <v>189220</v>
      </c>
      <c r="L50" s="18" t="n">
        <v>15229</v>
      </c>
      <c r="M50" s="109" t="s">
        <v>173</v>
      </c>
      <c r="O50" s="17" t="s">
        <v>36</v>
      </c>
      <c r="P50" s="18" t="n">
        <v>7920595</v>
      </c>
      <c r="Q50" s="18" t="n">
        <v>2596472</v>
      </c>
      <c r="R50" s="109" t="s">
        <v>173</v>
      </c>
      <c r="S50" s="18" t="n">
        <v>1229</v>
      </c>
      <c r="T50" s="109" t="s">
        <v>173</v>
      </c>
      <c r="U50" s="18" t="n">
        <v>1380</v>
      </c>
      <c r="V50" s="18" t="n">
        <v>1348</v>
      </c>
      <c r="W50" s="18" t="n">
        <v>1150</v>
      </c>
      <c r="X50" s="18" t="n">
        <v>4077731</v>
      </c>
      <c r="Y50" s="18" t="n">
        <v>1241285</v>
      </c>
      <c r="Z50" s="109" t="s">
        <v>173</v>
      </c>
    </row>
    <row r="51" customFormat="false" ht="13.8" hidden="false" customHeight="false" outlineLevel="0" collapsed="false">
      <c r="A51" s="0" t="n">
        <f aca="false">C51/C46*100</f>
        <v>49.3889096095884</v>
      </c>
      <c r="B51" s="17" t="s">
        <v>164</v>
      </c>
      <c r="C51" s="18" t="n">
        <v>1224882</v>
      </c>
      <c r="D51" s="18" t="n">
        <v>201209</v>
      </c>
      <c r="E51" s="18" t="n">
        <v>201901</v>
      </c>
      <c r="F51" s="109" t="s">
        <v>173</v>
      </c>
      <c r="G51" s="109" t="s">
        <v>173</v>
      </c>
      <c r="H51" s="109" t="s">
        <v>173</v>
      </c>
      <c r="I51" s="18" t="n">
        <v>106715</v>
      </c>
      <c r="J51" s="18" t="n">
        <v>15098</v>
      </c>
      <c r="K51" s="18" t="n">
        <v>474126</v>
      </c>
      <c r="L51" s="18" t="n">
        <v>220199</v>
      </c>
      <c r="M51" s="18" t="n">
        <v>5634</v>
      </c>
      <c r="O51" s="17" t="s">
        <v>77</v>
      </c>
      <c r="P51" s="18" t="n">
        <v>7211915</v>
      </c>
      <c r="Q51" s="18" t="n">
        <v>362</v>
      </c>
      <c r="R51" s="109" t="s">
        <v>173</v>
      </c>
      <c r="S51" s="18" t="n">
        <v>7208766</v>
      </c>
      <c r="T51" s="109" t="s">
        <v>173</v>
      </c>
      <c r="U51" s="109" t="s">
        <v>173</v>
      </c>
      <c r="V51" s="109" t="s">
        <v>173</v>
      </c>
      <c r="W51" s="109" t="s">
        <v>173</v>
      </c>
      <c r="X51" s="109" t="s">
        <v>173</v>
      </c>
      <c r="Y51" s="18" t="n">
        <v>2787</v>
      </c>
      <c r="Z51" s="109" t="s">
        <v>173</v>
      </c>
    </row>
    <row r="52" customFormat="false" ht="13.8" hidden="false" customHeight="false" outlineLevel="0" collapsed="false">
      <c r="A52" s="0" t="n">
        <f aca="false">C52/C46*100</f>
        <v>39.0904710543028</v>
      </c>
      <c r="B52" s="17" t="s">
        <v>178</v>
      </c>
      <c r="C52" s="18" t="n">
        <v>969473</v>
      </c>
      <c r="D52" s="18" t="n">
        <v>146340</v>
      </c>
      <c r="E52" s="18" t="n">
        <v>41455</v>
      </c>
      <c r="F52" s="109" t="s">
        <v>173</v>
      </c>
      <c r="G52" s="109" t="s">
        <v>173</v>
      </c>
      <c r="H52" s="109" t="s">
        <v>173</v>
      </c>
      <c r="I52" s="18" t="n">
        <v>781678</v>
      </c>
      <c r="J52" s="109" t="s">
        <v>173</v>
      </c>
      <c r="K52" s="109" t="s">
        <v>173</v>
      </c>
      <c r="L52" s="109" t="s">
        <v>173</v>
      </c>
      <c r="M52" s="109" t="s">
        <v>173</v>
      </c>
      <c r="O52" s="17" t="s">
        <v>109</v>
      </c>
      <c r="P52" s="18" t="n">
        <v>7086011</v>
      </c>
      <c r="Q52" s="18" t="n">
        <v>309045</v>
      </c>
      <c r="R52" s="18" t="n">
        <v>10762</v>
      </c>
      <c r="S52" s="18" t="n">
        <v>4175</v>
      </c>
      <c r="T52" s="18" t="n">
        <v>46670</v>
      </c>
      <c r="U52" s="109" t="s">
        <v>173</v>
      </c>
      <c r="V52" s="18" t="n">
        <v>6601435</v>
      </c>
      <c r="W52" s="18" t="n">
        <v>56442</v>
      </c>
      <c r="X52" s="18" t="n">
        <v>17045</v>
      </c>
      <c r="Y52" s="18" t="n">
        <v>40436</v>
      </c>
      <c r="Z52" s="109" t="s">
        <v>173</v>
      </c>
    </row>
    <row r="53" customFormat="false" ht="13.8" hidden="false" customHeight="false" outlineLevel="0" collapsed="false">
      <c r="A53" s="0" t="n">
        <f aca="false">C53/C52*100</f>
        <v>98.6052215997764</v>
      </c>
      <c r="B53" s="17" t="s">
        <v>165</v>
      </c>
      <c r="C53" s="18" t="n">
        <v>955951</v>
      </c>
      <c r="D53" s="18" t="n">
        <v>48805</v>
      </c>
      <c r="E53" s="18" t="n">
        <v>97941</v>
      </c>
      <c r="F53" s="109" t="s">
        <v>173</v>
      </c>
      <c r="G53" s="18" t="n">
        <v>14407</v>
      </c>
      <c r="H53" s="109" t="s">
        <v>173</v>
      </c>
      <c r="I53" s="109" t="s">
        <v>173</v>
      </c>
      <c r="J53" s="18" t="n">
        <v>173271</v>
      </c>
      <c r="K53" s="18" t="n">
        <v>587170</v>
      </c>
      <c r="L53" s="18" t="n">
        <v>34357</v>
      </c>
      <c r="M53" s="109" t="s">
        <v>173</v>
      </c>
      <c r="O53" s="17" t="s">
        <v>27</v>
      </c>
      <c r="P53" s="18" t="n">
        <v>5529644</v>
      </c>
      <c r="Q53" s="18" t="n">
        <v>4983363</v>
      </c>
      <c r="R53" s="18" t="n">
        <v>486</v>
      </c>
      <c r="S53" s="18" t="n">
        <v>536336</v>
      </c>
      <c r="T53" s="109" t="s">
        <v>173</v>
      </c>
      <c r="U53" s="109" t="s">
        <v>173</v>
      </c>
      <c r="V53" s="18" t="n">
        <v>4775</v>
      </c>
      <c r="W53" s="18" t="n">
        <v>1275</v>
      </c>
      <c r="X53" s="18" t="n">
        <v>2448</v>
      </c>
      <c r="Y53" s="18" t="n">
        <v>454</v>
      </c>
      <c r="Z53" s="18" t="n">
        <v>509</v>
      </c>
    </row>
    <row r="54" customFormat="false" ht="13.8" hidden="false" customHeight="false" outlineLevel="0" collapsed="false">
      <c r="A54" s="0" t="n">
        <f aca="false">C54/C52*100</f>
        <v>96.0770439197378</v>
      </c>
      <c r="B54" s="17" t="s">
        <v>181</v>
      </c>
      <c r="C54" s="18" t="n">
        <v>931441</v>
      </c>
      <c r="D54" s="18" t="n">
        <v>189818</v>
      </c>
      <c r="E54" s="109" t="s">
        <v>173</v>
      </c>
      <c r="F54" s="18" t="n">
        <v>107247</v>
      </c>
      <c r="G54" s="109" t="s">
        <v>173</v>
      </c>
      <c r="H54" s="109" t="s">
        <v>173</v>
      </c>
      <c r="I54" s="18" t="n">
        <v>363819</v>
      </c>
      <c r="J54" s="18" t="n">
        <v>83270</v>
      </c>
      <c r="K54" s="18" t="n">
        <v>52172</v>
      </c>
      <c r="L54" s="18" t="n">
        <v>135115</v>
      </c>
      <c r="M54" s="109" t="s">
        <v>173</v>
      </c>
      <c r="O54" s="17" t="s">
        <v>31</v>
      </c>
      <c r="P54" s="18" t="n">
        <v>5043929</v>
      </c>
      <c r="Q54" s="18" t="n">
        <v>4910650</v>
      </c>
      <c r="R54" s="109" t="s">
        <v>173</v>
      </c>
      <c r="S54" s="18" t="n">
        <v>133269</v>
      </c>
      <c r="T54" s="109" t="s">
        <v>173</v>
      </c>
      <c r="U54" s="109" t="s">
        <v>173</v>
      </c>
      <c r="V54" s="109" t="s">
        <v>173</v>
      </c>
      <c r="W54" s="18" t="n">
        <v>3</v>
      </c>
      <c r="X54" s="109" t="s">
        <v>173</v>
      </c>
      <c r="Y54" s="18" t="n">
        <v>7</v>
      </c>
      <c r="Z54" s="109" t="s">
        <v>173</v>
      </c>
    </row>
    <row r="55" customFormat="false" ht="13.8" hidden="false" customHeight="false" outlineLevel="0" collapsed="false">
      <c r="A55" s="0" t="n">
        <f aca="false">C55/C52*100</f>
        <v>87.9864627483179</v>
      </c>
      <c r="B55" s="17" t="s">
        <v>179</v>
      </c>
      <c r="C55" s="18" t="n">
        <v>853005</v>
      </c>
      <c r="D55" s="109" t="s">
        <v>173</v>
      </c>
      <c r="E55" s="109" t="s">
        <v>173</v>
      </c>
      <c r="F55" s="109" t="s">
        <v>173</v>
      </c>
      <c r="G55" s="18" t="n">
        <v>86417</v>
      </c>
      <c r="H55" s="109" t="s">
        <v>173</v>
      </c>
      <c r="I55" s="18" t="n">
        <v>3793</v>
      </c>
      <c r="J55" s="109" t="s">
        <v>173</v>
      </c>
      <c r="K55" s="18" t="n">
        <v>552137</v>
      </c>
      <c r="L55" s="18" t="n">
        <v>210658</v>
      </c>
      <c r="M55" s="109" t="s">
        <v>173</v>
      </c>
      <c r="O55" s="17" t="s">
        <v>63</v>
      </c>
      <c r="P55" s="18" t="n">
        <v>4720293</v>
      </c>
      <c r="Q55" s="18" t="n">
        <v>496518</v>
      </c>
      <c r="R55" s="18" t="n">
        <v>416082</v>
      </c>
      <c r="S55" s="18" t="n">
        <v>17</v>
      </c>
      <c r="T55" s="109" t="s">
        <v>173</v>
      </c>
      <c r="U55" s="109" t="s">
        <v>173</v>
      </c>
      <c r="V55" s="18" t="n">
        <v>2432728</v>
      </c>
      <c r="W55" s="18" t="n">
        <v>16670</v>
      </c>
      <c r="X55" s="18" t="n">
        <v>808522</v>
      </c>
      <c r="Y55" s="18" t="n">
        <v>549756</v>
      </c>
      <c r="Z55" s="109" t="s">
        <v>173</v>
      </c>
    </row>
    <row r="56" customFormat="false" ht="13.8" hidden="false" customHeight="false" outlineLevel="0" collapsed="false">
      <c r="A56" s="0" t="n">
        <f aca="false">C56/C52*100</f>
        <v>87.1706586980762</v>
      </c>
      <c r="B56" s="17" t="s">
        <v>175</v>
      </c>
      <c r="C56" s="18" t="n">
        <v>845096</v>
      </c>
      <c r="D56" s="18" t="n">
        <v>1135</v>
      </c>
      <c r="E56" s="109" t="s">
        <v>173</v>
      </c>
      <c r="F56" s="18" t="n">
        <v>16786</v>
      </c>
      <c r="G56" s="109" t="s">
        <v>173</v>
      </c>
      <c r="H56" s="109" t="s">
        <v>173</v>
      </c>
      <c r="I56" s="109" t="s">
        <v>173</v>
      </c>
      <c r="J56" s="18" t="n">
        <v>802196</v>
      </c>
      <c r="K56" s="18" t="n">
        <v>24979</v>
      </c>
      <c r="L56" s="109" t="s">
        <v>173</v>
      </c>
      <c r="M56" s="109" t="s">
        <v>173</v>
      </c>
      <c r="O56" s="17" t="s">
        <v>174</v>
      </c>
      <c r="P56" s="18" t="n">
        <v>4482652</v>
      </c>
      <c r="Q56" s="18" t="n">
        <v>10338</v>
      </c>
      <c r="R56" s="18" t="n">
        <v>62170</v>
      </c>
      <c r="S56" s="18" t="n">
        <v>5046</v>
      </c>
      <c r="T56" s="109" t="s">
        <v>173</v>
      </c>
      <c r="U56" s="109" t="s">
        <v>173</v>
      </c>
      <c r="V56" s="18" t="n">
        <v>569195</v>
      </c>
      <c r="W56" s="18" t="n">
        <v>1480253</v>
      </c>
      <c r="X56" s="18" t="n">
        <v>1892596</v>
      </c>
      <c r="Y56" s="18" t="n">
        <v>463053</v>
      </c>
      <c r="Z56" s="109" t="s">
        <v>173</v>
      </c>
    </row>
    <row r="57" customFormat="false" ht="13.8" hidden="false" customHeight="false" outlineLevel="0" collapsed="false">
      <c r="A57" s="0" t="n">
        <f aca="false">C57/C52*100</f>
        <v>86.691326112228</v>
      </c>
      <c r="B57" s="17" t="s">
        <v>64</v>
      </c>
      <c r="C57" s="18" t="n">
        <v>840449</v>
      </c>
      <c r="D57" s="18" t="n">
        <v>496217</v>
      </c>
      <c r="E57" s="18" t="n">
        <v>111408</v>
      </c>
      <c r="F57" s="18" t="n">
        <v>19315</v>
      </c>
      <c r="G57" s="109" t="s">
        <v>173</v>
      </c>
      <c r="H57" s="18" t="n">
        <v>3469</v>
      </c>
      <c r="I57" s="18" t="n">
        <v>12985</v>
      </c>
      <c r="J57" s="18" t="n">
        <v>99247</v>
      </c>
      <c r="K57" s="18" t="n">
        <v>4768</v>
      </c>
      <c r="L57" s="18" t="n">
        <v>93040</v>
      </c>
      <c r="M57" s="109" t="s">
        <v>173</v>
      </c>
      <c r="O57" s="17" t="s">
        <v>33</v>
      </c>
      <c r="P57" s="18" t="n">
        <v>4437575</v>
      </c>
      <c r="Q57" s="18" t="n">
        <v>4146929</v>
      </c>
      <c r="R57" s="109" t="s">
        <v>173</v>
      </c>
      <c r="S57" s="109" t="s">
        <v>173</v>
      </c>
      <c r="T57" s="18" t="n">
        <v>290645</v>
      </c>
      <c r="U57" s="109" t="s">
        <v>173</v>
      </c>
      <c r="V57" s="109" t="s">
        <v>173</v>
      </c>
      <c r="W57" s="109" t="s">
        <v>173</v>
      </c>
      <c r="X57" s="109" t="s">
        <v>173</v>
      </c>
      <c r="Y57" s="109" t="s">
        <v>173</v>
      </c>
      <c r="Z57" s="109" t="s">
        <v>173</v>
      </c>
    </row>
    <row r="58" customFormat="false" ht="13.8" hidden="false" customHeight="false" outlineLevel="0" collapsed="false">
      <c r="A58" s="0" t="n">
        <f aca="false">C58/C52*100</f>
        <v>84.2363840973395</v>
      </c>
      <c r="B58" s="17" t="s">
        <v>161</v>
      </c>
      <c r="C58" s="18" t="n">
        <v>816649</v>
      </c>
      <c r="D58" s="18" t="n">
        <v>177819</v>
      </c>
      <c r="E58" s="109" t="s">
        <v>173</v>
      </c>
      <c r="F58" s="109" t="s">
        <v>173</v>
      </c>
      <c r="G58" s="109" t="s">
        <v>173</v>
      </c>
      <c r="H58" s="109" t="s">
        <v>173</v>
      </c>
      <c r="I58" s="109" t="s">
        <v>173</v>
      </c>
      <c r="J58" s="18" t="n">
        <v>84701</v>
      </c>
      <c r="K58" s="18" t="n">
        <v>41002</v>
      </c>
      <c r="L58" s="18" t="n">
        <v>513127</v>
      </c>
      <c r="M58" s="109" t="s">
        <v>173</v>
      </c>
      <c r="O58" s="17" t="s">
        <v>180</v>
      </c>
      <c r="P58" s="18" t="n">
        <v>3949200</v>
      </c>
      <c r="Q58" s="18" t="n">
        <v>684560</v>
      </c>
      <c r="R58" s="109" t="s">
        <v>173</v>
      </c>
      <c r="S58" s="18" t="n">
        <v>102</v>
      </c>
      <c r="T58" s="109" t="s">
        <v>173</v>
      </c>
      <c r="U58" s="109" t="s">
        <v>173</v>
      </c>
      <c r="V58" s="109" t="s">
        <v>173</v>
      </c>
      <c r="W58" s="18" t="n">
        <v>11051</v>
      </c>
      <c r="X58" s="18" t="n">
        <v>2633524</v>
      </c>
      <c r="Y58" s="18" t="n">
        <v>619963</v>
      </c>
      <c r="Z58" s="109" t="s">
        <v>173</v>
      </c>
    </row>
    <row r="59" customFormat="false" ht="13.8" hidden="false" customHeight="false" outlineLevel="0" collapsed="false">
      <c r="A59" s="0" t="n">
        <f aca="false">C59/C58*100</f>
        <v>85.3800102614465</v>
      </c>
      <c r="B59" s="17" t="s">
        <v>65</v>
      </c>
      <c r="C59" s="18" t="n">
        <v>697255</v>
      </c>
      <c r="D59" s="18" t="n">
        <v>29963</v>
      </c>
      <c r="E59" s="18" t="n">
        <v>418553</v>
      </c>
      <c r="F59" s="18" t="n">
        <v>244043</v>
      </c>
      <c r="G59" s="109" t="s">
        <v>173</v>
      </c>
      <c r="H59" s="109" t="s">
        <v>173</v>
      </c>
      <c r="I59" s="109" t="s">
        <v>173</v>
      </c>
      <c r="J59" s="109" t="s">
        <v>173</v>
      </c>
      <c r="K59" s="18" t="n">
        <v>4696</v>
      </c>
      <c r="L59" s="109" t="s">
        <v>173</v>
      </c>
      <c r="M59" s="109" t="s">
        <v>173</v>
      </c>
      <c r="O59" s="17" t="s">
        <v>147</v>
      </c>
      <c r="P59" s="18" t="n">
        <v>3935967</v>
      </c>
      <c r="Q59" s="18" t="n">
        <v>1187</v>
      </c>
      <c r="R59" s="109" t="s">
        <v>173</v>
      </c>
      <c r="S59" s="109" t="s">
        <v>173</v>
      </c>
      <c r="T59" s="109" t="s">
        <v>173</v>
      </c>
      <c r="U59" s="109" t="s">
        <v>173</v>
      </c>
      <c r="V59" s="18" t="n">
        <v>99</v>
      </c>
      <c r="W59" s="18" t="n">
        <v>105032</v>
      </c>
      <c r="X59" s="109" t="s">
        <v>173</v>
      </c>
      <c r="Y59" s="18" t="n">
        <v>3829649</v>
      </c>
      <c r="Z59" s="109" t="s">
        <v>173</v>
      </c>
    </row>
    <row r="60" customFormat="false" ht="13.8" hidden="false" customHeight="false" outlineLevel="0" collapsed="false">
      <c r="A60" s="0" t="n">
        <f aca="false">C60/C58*100</f>
        <v>81.9696099548276</v>
      </c>
      <c r="B60" s="17" t="s">
        <v>63</v>
      </c>
      <c r="C60" s="18" t="n">
        <v>669404</v>
      </c>
      <c r="D60" s="18" t="n">
        <v>94886</v>
      </c>
      <c r="E60" s="109" t="s">
        <v>173</v>
      </c>
      <c r="F60" s="109" t="s">
        <v>173</v>
      </c>
      <c r="G60" s="109" t="s">
        <v>173</v>
      </c>
      <c r="H60" s="109" t="s">
        <v>173</v>
      </c>
      <c r="I60" s="18" t="n">
        <v>429</v>
      </c>
      <c r="J60" s="109" t="s">
        <v>173</v>
      </c>
      <c r="K60" s="18" t="n">
        <v>420961</v>
      </c>
      <c r="L60" s="18" t="n">
        <v>153128</v>
      </c>
      <c r="M60" s="109" t="s">
        <v>173</v>
      </c>
      <c r="O60" s="17" t="s">
        <v>59</v>
      </c>
      <c r="P60" s="18" t="n">
        <v>3451664</v>
      </c>
      <c r="Q60" s="18" t="n">
        <v>319170</v>
      </c>
      <c r="R60" s="18" t="n">
        <v>109</v>
      </c>
      <c r="S60" s="18" t="n">
        <v>31950</v>
      </c>
      <c r="T60" s="18" t="n">
        <v>134408</v>
      </c>
      <c r="U60" s="18" t="n">
        <v>265945</v>
      </c>
      <c r="V60" s="18" t="n">
        <v>2076372</v>
      </c>
      <c r="W60" s="18" t="n">
        <v>115657</v>
      </c>
      <c r="X60" s="18" t="n">
        <v>48689</v>
      </c>
      <c r="Y60" s="18" t="n">
        <v>459363</v>
      </c>
      <c r="Z60" s="109" t="s">
        <v>173</v>
      </c>
    </row>
    <row r="61" customFormat="false" ht="13.8" hidden="false" customHeight="false" outlineLevel="0" collapsed="false">
      <c r="A61" s="0" t="n">
        <f aca="false">C61/C58*100</f>
        <v>79.5776398428211</v>
      </c>
      <c r="B61" s="17" t="s">
        <v>182</v>
      </c>
      <c r="C61" s="18" t="n">
        <v>649870</v>
      </c>
      <c r="D61" s="18" t="n">
        <v>152411</v>
      </c>
      <c r="E61" s="18" t="n">
        <v>45558</v>
      </c>
      <c r="F61" s="18" t="n">
        <v>141866</v>
      </c>
      <c r="G61" s="109" t="s">
        <v>173</v>
      </c>
      <c r="H61" s="109" t="s">
        <v>173</v>
      </c>
      <c r="I61" s="18" t="n">
        <v>23186</v>
      </c>
      <c r="J61" s="18" t="n">
        <v>218665</v>
      </c>
      <c r="K61" s="18" t="n">
        <v>68185</v>
      </c>
      <c r="L61" s="109" t="s">
        <v>173</v>
      </c>
      <c r="M61" s="109" t="s">
        <v>173</v>
      </c>
      <c r="O61" s="17" t="s">
        <v>124</v>
      </c>
      <c r="P61" s="18" t="n">
        <v>3355928</v>
      </c>
      <c r="Q61" s="18" t="n">
        <v>10787</v>
      </c>
      <c r="R61" s="18" t="n">
        <v>39533</v>
      </c>
      <c r="S61" s="18" t="n">
        <v>2349</v>
      </c>
      <c r="T61" s="18" t="n">
        <v>8769</v>
      </c>
      <c r="U61" s="109" t="s">
        <v>173</v>
      </c>
      <c r="V61" s="18" t="n">
        <v>997324</v>
      </c>
      <c r="W61" s="18" t="n">
        <v>1403219</v>
      </c>
      <c r="X61" s="18" t="n">
        <v>797528</v>
      </c>
      <c r="Y61" s="18" t="n">
        <v>94243</v>
      </c>
      <c r="Z61" s="18" t="n">
        <v>2175</v>
      </c>
    </row>
    <row r="62" customFormat="false" ht="13.8" hidden="false" customHeight="false" outlineLevel="0" collapsed="false">
      <c r="A62" s="0" t="n">
        <f aca="false">C62/C58*100</f>
        <v>77.1472199194513</v>
      </c>
      <c r="B62" s="17" t="s">
        <v>185</v>
      </c>
      <c r="C62" s="18" t="n">
        <v>630022</v>
      </c>
      <c r="D62" s="18" t="n">
        <v>296253</v>
      </c>
      <c r="E62" s="18" t="n">
        <v>1186</v>
      </c>
      <c r="F62" s="109" t="s">
        <v>173</v>
      </c>
      <c r="G62" s="109" t="s">
        <v>173</v>
      </c>
      <c r="H62" s="109" t="s">
        <v>173</v>
      </c>
      <c r="I62" s="18" t="n">
        <v>237669</v>
      </c>
      <c r="J62" s="18" t="n">
        <v>76655</v>
      </c>
      <c r="K62" s="18" t="n">
        <v>4501</v>
      </c>
      <c r="L62" s="18" t="n">
        <v>13758</v>
      </c>
      <c r="M62" s="109" t="s">
        <v>173</v>
      </c>
      <c r="O62" s="17" t="s">
        <v>64</v>
      </c>
      <c r="P62" s="18" t="n">
        <v>2731726</v>
      </c>
      <c r="Q62" s="18" t="n">
        <v>598931</v>
      </c>
      <c r="R62" s="18" t="n">
        <v>2288</v>
      </c>
      <c r="S62" s="18" t="n">
        <v>1047</v>
      </c>
      <c r="T62" s="18" t="n">
        <v>293</v>
      </c>
      <c r="U62" s="109" t="s">
        <v>173</v>
      </c>
      <c r="V62" s="18" t="n">
        <v>204940</v>
      </c>
      <c r="W62" s="18" t="n">
        <v>137211</v>
      </c>
      <c r="X62" s="18" t="n">
        <v>1737342</v>
      </c>
      <c r="Y62" s="18" t="n">
        <v>49673</v>
      </c>
      <c r="Z62" s="109" t="s">
        <v>173</v>
      </c>
    </row>
    <row r="63" customFormat="false" ht="13.8" hidden="false" customHeight="false" outlineLevel="0" collapsed="false">
      <c r="A63" s="0" t="n">
        <f aca="false">C63/C58*100</f>
        <v>75.4158763434474</v>
      </c>
      <c r="B63" s="17" t="s">
        <v>16</v>
      </c>
      <c r="C63" s="18" t="n">
        <v>615883</v>
      </c>
      <c r="D63" s="109" t="s">
        <v>173</v>
      </c>
      <c r="E63" s="109" t="s">
        <v>173</v>
      </c>
      <c r="F63" s="109" t="s">
        <v>173</v>
      </c>
      <c r="G63" s="109" t="s">
        <v>173</v>
      </c>
      <c r="H63" s="109" t="s">
        <v>173</v>
      </c>
      <c r="I63" s="18" t="n">
        <v>14736</v>
      </c>
      <c r="J63" s="18" t="n">
        <v>53</v>
      </c>
      <c r="K63" s="18" t="n">
        <v>601049</v>
      </c>
      <c r="L63" s="18" t="n">
        <v>44</v>
      </c>
      <c r="M63" s="109" t="s">
        <v>173</v>
      </c>
      <c r="O63" s="17" t="s">
        <v>182</v>
      </c>
      <c r="P63" s="18" t="n">
        <v>2567645</v>
      </c>
      <c r="Q63" s="18" t="n">
        <v>984199</v>
      </c>
      <c r="R63" s="109" t="s">
        <v>173</v>
      </c>
      <c r="S63" s="18" t="n">
        <v>8894</v>
      </c>
      <c r="T63" s="18" t="n">
        <v>209837</v>
      </c>
      <c r="U63" s="109" t="s">
        <v>173</v>
      </c>
      <c r="V63" s="18" t="n">
        <v>196886</v>
      </c>
      <c r="W63" s="18" t="n">
        <v>472929</v>
      </c>
      <c r="X63" s="18" t="n">
        <v>352249</v>
      </c>
      <c r="Y63" s="18" t="n">
        <v>342651</v>
      </c>
      <c r="Z63" s="109" t="s">
        <v>173</v>
      </c>
    </row>
    <row r="64" customFormat="false" ht="13.8" hidden="false" customHeight="false" outlineLevel="0" collapsed="false">
      <c r="A64" s="0" t="n">
        <f aca="false">C64/C58*100</f>
        <v>64.1962458779721</v>
      </c>
      <c r="B64" s="17" t="s">
        <v>205</v>
      </c>
      <c r="C64" s="18" t="n">
        <v>524258</v>
      </c>
      <c r="D64" s="109" t="s">
        <v>173</v>
      </c>
      <c r="E64" s="109" t="s">
        <v>173</v>
      </c>
      <c r="F64" s="109" t="s">
        <v>173</v>
      </c>
      <c r="G64" s="109" t="s">
        <v>173</v>
      </c>
      <c r="H64" s="109" t="s">
        <v>173</v>
      </c>
      <c r="I64" s="109" t="s">
        <v>173</v>
      </c>
      <c r="J64" s="18" t="n">
        <v>438687</v>
      </c>
      <c r="K64" s="18" t="n">
        <v>85571</v>
      </c>
      <c r="L64" s="109" t="s">
        <v>173</v>
      </c>
      <c r="M64" s="109" t="s">
        <v>173</v>
      </c>
      <c r="O64" s="17" t="s">
        <v>177</v>
      </c>
      <c r="P64" s="18" t="n">
        <v>2517753</v>
      </c>
      <c r="Q64" s="18" t="n">
        <v>2463</v>
      </c>
      <c r="R64" s="109" t="s">
        <v>173</v>
      </c>
      <c r="S64" s="109" t="s">
        <v>173</v>
      </c>
      <c r="T64" s="109" t="s">
        <v>173</v>
      </c>
      <c r="U64" s="109" t="s">
        <v>173</v>
      </c>
      <c r="V64" s="18" t="n">
        <v>22082</v>
      </c>
      <c r="W64" s="18" t="n">
        <v>2493209</v>
      </c>
      <c r="X64" s="109" t="s">
        <v>173</v>
      </c>
      <c r="Y64" s="109" t="s">
        <v>173</v>
      </c>
      <c r="Z64" s="109" t="s">
        <v>173</v>
      </c>
    </row>
    <row r="65" customFormat="false" ht="13.8" hidden="false" customHeight="false" outlineLevel="0" collapsed="false">
      <c r="A65" s="0" t="n">
        <f aca="false">C65/C64*100</f>
        <v>99.5355340309542</v>
      </c>
      <c r="B65" s="17" t="s">
        <v>190</v>
      </c>
      <c r="C65" s="18" t="n">
        <v>521823</v>
      </c>
      <c r="D65" s="109" t="s">
        <v>173</v>
      </c>
      <c r="E65" s="109" t="s">
        <v>173</v>
      </c>
      <c r="F65" s="18" t="n">
        <v>5716</v>
      </c>
      <c r="G65" s="109" t="s">
        <v>173</v>
      </c>
      <c r="H65" s="109" t="s">
        <v>173</v>
      </c>
      <c r="I65" s="18" t="n">
        <v>229229</v>
      </c>
      <c r="J65" s="109" t="s">
        <v>173</v>
      </c>
      <c r="K65" s="18" t="n">
        <v>278992</v>
      </c>
      <c r="L65" s="18" t="n">
        <v>7885</v>
      </c>
      <c r="M65" s="109" t="s">
        <v>173</v>
      </c>
      <c r="O65" s="17" t="s">
        <v>192</v>
      </c>
      <c r="P65" s="18" t="n">
        <v>2443516</v>
      </c>
      <c r="Q65" s="109" t="s">
        <v>173</v>
      </c>
      <c r="R65" s="109" t="s">
        <v>173</v>
      </c>
      <c r="S65" s="18" t="n">
        <v>23426</v>
      </c>
      <c r="T65" s="18" t="n">
        <v>2420089</v>
      </c>
      <c r="U65" s="109" t="s">
        <v>173</v>
      </c>
      <c r="V65" s="109" t="s">
        <v>173</v>
      </c>
      <c r="W65" s="109" t="s">
        <v>173</v>
      </c>
      <c r="X65" s="109" t="s">
        <v>173</v>
      </c>
      <c r="Y65" s="109" t="s">
        <v>173</v>
      </c>
      <c r="Z65" s="109" t="s">
        <v>173</v>
      </c>
    </row>
    <row r="66" customFormat="false" ht="13.8" hidden="false" customHeight="false" outlineLevel="0" collapsed="false">
      <c r="A66" s="0" t="n">
        <f aca="false">C66/C64*100</f>
        <v>78.0169305952413</v>
      </c>
      <c r="B66" s="17" t="s">
        <v>198</v>
      </c>
      <c r="C66" s="18" t="n">
        <v>409010</v>
      </c>
      <c r="D66" s="18" t="n">
        <v>6122</v>
      </c>
      <c r="E66" s="18" t="n">
        <v>279521</v>
      </c>
      <c r="F66" s="109" t="s">
        <v>173</v>
      </c>
      <c r="G66" s="109" t="s">
        <v>173</v>
      </c>
      <c r="H66" s="109" t="s">
        <v>173</v>
      </c>
      <c r="I66" s="18" t="n">
        <v>121625</v>
      </c>
      <c r="J66" s="109" t="s">
        <v>173</v>
      </c>
      <c r="K66" s="18" t="n">
        <v>1742</v>
      </c>
      <c r="L66" s="109" t="s">
        <v>173</v>
      </c>
      <c r="M66" s="109" t="s">
        <v>173</v>
      </c>
      <c r="O66" s="17" t="s">
        <v>159</v>
      </c>
      <c r="P66" s="18" t="n">
        <v>2138426</v>
      </c>
      <c r="Q66" s="18" t="n">
        <v>196439</v>
      </c>
      <c r="R66" s="109" t="s">
        <v>173</v>
      </c>
      <c r="S66" s="18" t="n">
        <v>25627</v>
      </c>
      <c r="T66" s="18" t="n">
        <v>175405</v>
      </c>
      <c r="U66" s="109" t="s">
        <v>173</v>
      </c>
      <c r="V66" s="18" t="n">
        <v>768812</v>
      </c>
      <c r="W66" s="18" t="n">
        <v>141408</v>
      </c>
      <c r="X66" s="18" t="n">
        <v>418757</v>
      </c>
      <c r="Y66" s="18" t="n">
        <v>411978</v>
      </c>
      <c r="Z66" s="109" t="s">
        <v>173</v>
      </c>
    </row>
    <row r="67" customFormat="false" ht="13.8" hidden="false" customHeight="false" outlineLevel="0" collapsed="false">
      <c r="A67" s="0" t="n">
        <f aca="false">C67/C64*100</f>
        <v>74.769102235922</v>
      </c>
      <c r="B67" s="17" t="s">
        <v>200</v>
      </c>
      <c r="C67" s="18" t="n">
        <v>391983</v>
      </c>
      <c r="D67" s="18" t="n">
        <v>937</v>
      </c>
      <c r="E67" s="109" t="s">
        <v>173</v>
      </c>
      <c r="F67" s="109" t="s">
        <v>173</v>
      </c>
      <c r="G67" s="109" t="s">
        <v>173</v>
      </c>
      <c r="H67" s="109" t="s">
        <v>173</v>
      </c>
      <c r="I67" s="18" t="n">
        <v>365069</v>
      </c>
      <c r="J67" s="109" t="s">
        <v>173</v>
      </c>
      <c r="K67" s="109" t="s">
        <v>173</v>
      </c>
      <c r="L67" s="18" t="n">
        <v>25977</v>
      </c>
      <c r="M67" s="109" t="s">
        <v>173</v>
      </c>
      <c r="O67" s="17" t="s">
        <v>183</v>
      </c>
      <c r="P67" s="18" t="n">
        <v>1715248</v>
      </c>
      <c r="Q67" s="18" t="n">
        <v>89163</v>
      </c>
      <c r="R67" s="109" t="s">
        <v>173</v>
      </c>
      <c r="S67" s="109" t="s">
        <v>173</v>
      </c>
      <c r="T67" s="109" t="s">
        <v>173</v>
      </c>
      <c r="U67" s="109" t="s">
        <v>173</v>
      </c>
      <c r="V67" s="18" t="n">
        <v>205243</v>
      </c>
      <c r="W67" s="18" t="n">
        <v>6855</v>
      </c>
      <c r="X67" s="18" t="n">
        <v>646395</v>
      </c>
      <c r="Y67" s="18" t="n">
        <v>767591</v>
      </c>
      <c r="Z67" s="109" t="s">
        <v>173</v>
      </c>
    </row>
    <row r="68" customFormat="false" ht="13.8" hidden="false" customHeight="false" outlineLevel="0" collapsed="false">
      <c r="A68" s="0" t="n">
        <f aca="false">C68/C64*100</f>
        <v>71.5895608650703</v>
      </c>
      <c r="B68" s="17" t="s">
        <v>197</v>
      </c>
      <c r="C68" s="18" t="n">
        <v>375314</v>
      </c>
      <c r="D68" s="18" t="n">
        <v>73528</v>
      </c>
      <c r="E68" s="109" t="s">
        <v>173</v>
      </c>
      <c r="F68" s="109" t="s">
        <v>173</v>
      </c>
      <c r="G68" s="109" t="s">
        <v>173</v>
      </c>
      <c r="H68" s="109" t="s">
        <v>173</v>
      </c>
      <c r="I68" s="18" t="n">
        <v>70449</v>
      </c>
      <c r="J68" s="18" t="n">
        <v>231337</v>
      </c>
      <c r="K68" s="109" t="s">
        <v>173</v>
      </c>
      <c r="L68" s="109" t="s">
        <v>173</v>
      </c>
      <c r="M68" s="109" t="s">
        <v>173</v>
      </c>
      <c r="O68" s="17" t="s">
        <v>185</v>
      </c>
      <c r="P68" s="18" t="n">
        <v>1641581</v>
      </c>
      <c r="Q68" s="18" t="n">
        <v>645141</v>
      </c>
      <c r="R68" s="109" t="s">
        <v>173</v>
      </c>
      <c r="S68" s="109" t="s">
        <v>173</v>
      </c>
      <c r="T68" s="109" t="s">
        <v>173</v>
      </c>
      <c r="U68" s="109" t="s">
        <v>173</v>
      </c>
      <c r="V68" s="109" t="s">
        <v>173</v>
      </c>
      <c r="W68" s="18" t="n">
        <v>837893</v>
      </c>
      <c r="X68" s="18" t="n">
        <v>1918</v>
      </c>
      <c r="Y68" s="18" t="n">
        <v>156629</v>
      </c>
      <c r="Z68" s="109" t="s">
        <v>173</v>
      </c>
    </row>
    <row r="69" customFormat="false" ht="13.8" hidden="false" customHeight="false" outlineLevel="0" collapsed="false">
      <c r="A69" s="0" t="n">
        <f aca="false">C69/C64*100</f>
        <v>65.6405815457275</v>
      </c>
      <c r="B69" s="17" t="s">
        <v>66</v>
      </c>
      <c r="C69" s="18" t="n">
        <v>344126</v>
      </c>
      <c r="D69" s="109" t="s">
        <v>173</v>
      </c>
      <c r="E69" s="18" t="n">
        <v>336648</v>
      </c>
      <c r="F69" s="109" t="s">
        <v>173</v>
      </c>
      <c r="G69" s="109" t="s">
        <v>173</v>
      </c>
      <c r="H69" s="109" t="s">
        <v>173</v>
      </c>
      <c r="I69" s="18" t="n">
        <v>1438</v>
      </c>
      <c r="J69" s="109" t="s">
        <v>173</v>
      </c>
      <c r="K69" s="18" t="n">
        <v>1263</v>
      </c>
      <c r="L69" s="18" t="n">
        <v>4777</v>
      </c>
      <c r="M69" s="109" t="s">
        <v>173</v>
      </c>
      <c r="O69" s="17" t="s">
        <v>186</v>
      </c>
      <c r="P69" s="18" t="n">
        <v>1624948</v>
      </c>
      <c r="Q69" s="18" t="n">
        <v>17096</v>
      </c>
      <c r="R69" s="109" t="s">
        <v>173</v>
      </c>
      <c r="S69" s="18" t="n">
        <v>138930</v>
      </c>
      <c r="T69" s="18" t="n">
        <v>15513</v>
      </c>
      <c r="U69" s="109" t="s">
        <v>173</v>
      </c>
      <c r="V69" s="18" t="n">
        <v>27797</v>
      </c>
      <c r="W69" s="18" t="n">
        <v>859319</v>
      </c>
      <c r="X69" s="18" t="n">
        <v>447222</v>
      </c>
      <c r="Y69" s="18" t="n">
        <v>119071</v>
      </c>
      <c r="Z69" s="109" t="s">
        <v>173</v>
      </c>
    </row>
    <row r="70" customFormat="false" ht="13.8" hidden="false" customHeight="false" outlineLevel="0" collapsed="false">
      <c r="A70" s="0" t="n">
        <f aca="false">C70/C64*100</f>
        <v>55.570348950326</v>
      </c>
      <c r="B70" s="17" t="s">
        <v>188</v>
      </c>
      <c r="C70" s="18" t="n">
        <v>291332</v>
      </c>
      <c r="D70" s="109" t="s">
        <v>173</v>
      </c>
      <c r="E70" s="109" t="s">
        <v>173</v>
      </c>
      <c r="F70" s="18" t="n">
        <v>30465</v>
      </c>
      <c r="G70" s="109" t="s">
        <v>173</v>
      </c>
      <c r="H70" s="109" t="s">
        <v>173</v>
      </c>
      <c r="I70" s="18" t="n">
        <v>2377</v>
      </c>
      <c r="J70" s="18" t="n">
        <v>10852</v>
      </c>
      <c r="K70" s="18" t="n">
        <v>214798</v>
      </c>
      <c r="L70" s="18" t="n">
        <v>32839</v>
      </c>
      <c r="M70" s="109" t="s">
        <v>173</v>
      </c>
      <c r="O70" s="17" t="s">
        <v>20</v>
      </c>
      <c r="P70" s="18" t="n">
        <v>1606013</v>
      </c>
      <c r="Q70" s="18" t="n">
        <v>311133</v>
      </c>
      <c r="R70" s="18" t="n">
        <v>6343</v>
      </c>
      <c r="S70" s="18" t="n">
        <v>929648</v>
      </c>
      <c r="T70" s="109" t="s">
        <v>173</v>
      </c>
      <c r="U70" s="109" t="s">
        <v>173</v>
      </c>
      <c r="V70" s="18" t="n">
        <v>118843</v>
      </c>
      <c r="W70" s="18" t="n">
        <v>1702</v>
      </c>
      <c r="X70" s="18" t="n">
        <v>197585</v>
      </c>
      <c r="Y70" s="18" t="n">
        <v>40760</v>
      </c>
      <c r="Z70" s="109" t="s">
        <v>173</v>
      </c>
    </row>
    <row r="71" customFormat="false" ht="13.8" hidden="false" customHeight="false" outlineLevel="0" collapsed="false">
      <c r="A71" s="0" t="n">
        <f aca="false">C71/C70*100</f>
        <v>98.0293960155424</v>
      </c>
      <c r="B71" s="17" t="s">
        <v>109</v>
      </c>
      <c r="C71" s="18" t="n">
        <v>285591</v>
      </c>
      <c r="D71" s="109" t="s">
        <v>173</v>
      </c>
      <c r="E71" s="109" t="s">
        <v>173</v>
      </c>
      <c r="F71" s="18" t="n">
        <v>96733</v>
      </c>
      <c r="G71" s="109" t="s">
        <v>173</v>
      </c>
      <c r="H71" s="109" t="s">
        <v>173</v>
      </c>
      <c r="I71" s="109" t="s">
        <v>173</v>
      </c>
      <c r="J71" s="109" t="s">
        <v>173</v>
      </c>
      <c r="K71" s="18" t="n">
        <v>188859</v>
      </c>
      <c r="L71" s="109" t="s">
        <v>173</v>
      </c>
      <c r="M71" s="109" t="s">
        <v>173</v>
      </c>
      <c r="O71" s="17" t="s">
        <v>123</v>
      </c>
      <c r="P71" s="18" t="n">
        <v>1605984</v>
      </c>
      <c r="Q71" s="18" t="n">
        <v>6930</v>
      </c>
      <c r="R71" s="18" t="n">
        <v>282</v>
      </c>
      <c r="S71" s="18" t="n">
        <v>2215</v>
      </c>
      <c r="T71" s="109" t="s">
        <v>173</v>
      </c>
      <c r="U71" s="109" t="s">
        <v>173</v>
      </c>
      <c r="V71" s="18" t="n">
        <v>161206</v>
      </c>
      <c r="W71" s="18" t="n">
        <v>1375358</v>
      </c>
      <c r="X71" s="18" t="n">
        <v>52815</v>
      </c>
      <c r="Y71" s="18" t="n">
        <v>7177</v>
      </c>
      <c r="Z71" s="109" t="s">
        <v>173</v>
      </c>
    </row>
    <row r="72" customFormat="false" ht="13.8" hidden="false" customHeight="false" outlineLevel="0" collapsed="false">
      <c r="A72" s="0" t="n">
        <f aca="false">C72/C70*100</f>
        <v>92.7364656131149</v>
      </c>
      <c r="B72" s="17" t="s">
        <v>79</v>
      </c>
      <c r="C72" s="18" t="n">
        <v>270171</v>
      </c>
      <c r="D72" s="109" t="s">
        <v>173</v>
      </c>
      <c r="E72" s="109" t="s">
        <v>173</v>
      </c>
      <c r="F72" s="109" t="s">
        <v>173</v>
      </c>
      <c r="G72" s="109" t="s">
        <v>173</v>
      </c>
      <c r="H72" s="109" t="s">
        <v>173</v>
      </c>
      <c r="I72" s="18" t="n">
        <v>3676</v>
      </c>
      <c r="J72" s="18" t="n">
        <v>87848</v>
      </c>
      <c r="K72" s="18" t="n">
        <v>117232</v>
      </c>
      <c r="L72" s="18" t="n">
        <v>61415</v>
      </c>
      <c r="M72" s="109" t="s">
        <v>173</v>
      </c>
      <c r="O72" s="17" t="s">
        <v>187</v>
      </c>
      <c r="P72" s="18" t="n">
        <v>1595121</v>
      </c>
      <c r="Q72" s="18" t="n">
        <v>15546</v>
      </c>
      <c r="R72" s="109" t="s">
        <v>173</v>
      </c>
      <c r="S72" s="18" t="n">
        <v>157568</v>
      </c>
      <c r="T72" s="109" t="s">
        <v>173</v>
      </c>
      <c r="U72" s="109" t="s">
        <v>173</v>
      </c>
      <c r="V72" s="18" t="n">
        <v>213413</v>
      </c>
      <c r="W72" s="18" t="n">
        <v>333078</v>
      </c>
      <c r="X72" s="18" t="n">
        <v>90</v>
      </c>
      <c r="Y72" s="18" t="n">
        <v>875426</v>
      </c>
      <c r="Z72" s="109" t="s">
        <v>173</v>
      </c>
    </row>
    <row r="73" customFormat="false" ht="13.8" hidden="false" customHeight="false" outlineLevel="0" collapsed="false">
      <c r="A73" s="0" t="n">
        <f aca="false">C73/C70*100</f>
        <v>87.309324070133</v>
      </c>
      <c r="B73" s="17" t="s">
        <v>184</v>
      </c>
      <c r="C73" s="18" t="n">
        <v>254360</v>
      </c>
      <c r="D73" s="18" t="n">
        <v>199485</v>
      </c>
      <c r="E73" s="109" t="s">
        <v>173</v>
      </c>
      <c r="F73" s="18" t="n">
        <v>6206</v>
      </c>
      <c r="G73" s="109" t="s">
        <v>173</v>
      </c>
      <c r="H73" s="109" t="s">
        <v>173</v>
      </c>
      <c r="I73" s="109" t="s">
        <v>173</v>
      </c>
      <c r="J73" s="18" t="n">
        <v>48670</v>
      </c>
      <c r="K73" s="109" t="s">
        <v>173</v>
      </c>
      <c r="L73" s="109" t="s">
        <v>173</v>
      </c>
      <c r="M73" s="109" t="s">
        <v>173</v>
      </c>
      <c r="O73" s="17" t="s">
        <v>161</v>
      </c>
      <c r="P73" s="18" t="n">
        <v>1534395</v>
      </c>
      <c r="Q73" s="109" t="s">
        <v>173</v>
      </c>
      <c r="R73" s="109" t="s">
        <v>173</v>
      </c>
      <c r="S73" s="109" t="s">
        <v>173</v>
      </c>
      <c r="T73" s="18" t="n">
        <v>47033</v>
      </c>
      <c r="U73" s="109" t="s">
        <v>173</v>
      </c>
      <c r="V73" s="18" t="n">
        <v>1481334</v>
      </c>
      <c r="W73" s="18" t="n">
        <v>2330</v>
      </c>
      <c r="X73" s="18" t="n">
        <v>3698</v>
      </c>
      <c r="Y73" s="109" t="s">
        <v>173</v>
      </c>
      <c r="Z73" s="109" t="s">
        <v>173</v>
      </c>
    </row>
    <row r="74" customFormat="false" ht="13.8" hidden="false" customHeight="false" outlineLevel="0" collapsed="false">
      <c r="A74" s="0" t="n">
        <f aca="false">C74/C70*100</f>
        <v>76.4045830873368</v>
      </c>
      <c r="B74" s="17" t="s">
        <v>42</v>
      </c>
      <c r="C74" s="18" t="n">
        <v>222591</v>
      </c>
      <c r="D74" s="109" t="s">
        <v>173</v>
      </c>
      <c r="E74" s="109" t="s">
        <v>173</v>
      </c>
      <c r="F74" s="109" t="s">
        <v>173</v>
      </c>
      <c r="G74" s="109" t="s">
        <v>173</v>
      </c>
      <c r="H74" s="109" t="s">
        <v>173</v>
      </c>
      <c r="I74" s="18" t="n">
        <v>221680</v>
      </c>
      <c r="J74" s="109" t="s">
        <v>173</v>
      </c>
      <c r="K74" s="18" t="n">
        <v>911</v>
      </c>
      <c r="L74" s="109" t="s">
        <v>173</v>
      </c>
      <c r="M74" s="109" t="s">
        <v>173</v>
      </c>
      <c r="O74" s="17" t="s">
        <v>191</v>
      </c>
      <c r="P74" s="18" t="n">
        <v>1440006</v>
      </c>
      <c r="Q74" s="109" t="s">
        <v>173</v>
      </c>
      <c r="R74" s="109" t="s">
        <v>173</v>
      </c>
      <c r="S74" s="109" t="s">
        <v>173</v>
      </c>
      <c r="T74" s="109" t="s">
        <v>173</v>
      </c>
      <c r="U74" s="109" t="s">
        <v>173</v>
      </c>
      <c r="V74" s="109" t="s">
        <v>173</v>
      </c>
      <c r="W74" s="18" t="n">
        <v>88</v>
      </c>
      <c r="X74" s="18" t="n">
        <v>22355</v>
      </c>
      <c r="Y74" s="18" t="n">
        <v>1417562</v>
      </c>
      <c r="Z74" s="109" t="s">
        <v>173</v>
      </c>
    </row>
    <row r="75" customFormat="false" ht="13.8" hidden="false" customHeight="false" outlineLevel="0" collapsed="false">
      <c r="A75" s="0" t="n">
        <f aca="false">C75/C70*100</f>
        <v>74.5421031675202</v>
      </c>
      <c r="B75" s="17" t="s">
        <v>36</v>
      </c>
      <c r="C75" s="18" t="n">
        <v>217165</v>
      </c>
      <c r="D75" s="109" t="s">
        <v>173</v>
      </c>
      <c r="E75" s="18" t="n">
        <v>175219</v>
      </c>
      <c r="F75" s="18" t="n">
        <v>5160</v>
      </c>
      <c r="G75" s="109" t="s">
        <v>173</v>
      </c>
      <c r="H75" s="109" t="s">
        <v>173</v>
      </c>
      <c r="I75" s="109" t="s">
        <v>173</v>
      </c>
      <c r="J75" s="18" t="n">
        <v>9040</v>
      </c>
      <c r="K75" s="18" t="n">
        <v>27746</v>
      </c>
      <c r="L75" s="109" t="s">
        <v>173</v>
      </c>
      <c r="M75" s="109" t="s">
        <v>173</v>
      </c>
      <c r="O75" s="17" t="s">
        <v>148</v>
      </c>
      <c r="P75" s="18" t="n">
        <v>1404520</v>
      </c>
      <c r="Q75" s="18" t="n">
        <v>211781</v>
      </c>
      <c r="R75" s="109" t="s">
        <v>173</v>
      </c>
      <c r="S75" s="18" t="n">
        <v>56488</v>
      </c>
      <c r="T75" s="109" t="s">
        <v>173</v>
      </c>
      <c r="U75" s="18" t="n">
        <v>13301</v>
      </c>
      <c r="V75" s="109" t="s">
        <v>173</v>
      </c>
      <c r="W75" s="18" t="n">
        <v>3889</v>
      </c>
      <c r="X75" s="18" t="n">
        <v>999280</v>
      </c>
      <c r="Y75" s="18" t="n">
        <v>119780</v>
      </c>
      <c r="Z75" s="109" t="s">
        <v>173</v>
      </c>
    </row>
    <row r="76" customFormat="false" ht="13.8" hidden="false" customHeight="false" outlineLevel="0" collapsed="false">
      <c r="A76" s="0" t="n">
        <f aca="false">C76/C70*100</f>
        <v>69.5457416281081</v>
      </c>
      <c r="B76" s="17" t="s">
        <v>148</v>
      </c>
      <c r="C76" s="18" t="n">
        <v>202609</v>
      </c>
      <c r="D76" s="18" t="n">
        <v>21869</v>
      </c>
      <c r="E76" s="109" t="s">
        <v>173</v>
      </c>
      <c r="F76" s="18" t="n">
        <v>1966</v>
      </c>
      <c r="G76" s="109" t="s">
        <v>173</v>
      </c>
      <c r="H76" s="109" t="s">
        <v>173</v>
      </c>
      <c r="I76" s="109" t="s">
        <v>173</v>
      </c>
      <c r="J76" s="109" t="s">
        <v>173</v>
      </c>
      <c r="K76" s="18" t="n">
        <v>14758</v>
      </c>
      <c r="L76" s="18" t="n">
        <v>164016</v>
      </c>
      <c r="M76" s="109" t="s">
        <v>173</v>
      </c>
      <c r="O76" s="17" t="s">
        <v>164</v>
      </c>
      <c r="P76" s="18" t="n">
        <v>1219807</v>
      </c>
      <c r="Q76" s="18" t="n">
        <v>588307</v>
      </c>
      <c r="R76" s="109" t="s">
        <v>173</v>
      </c>
      <c r="S76" s="18" t="n">
        <v>37321</v>
      </c>
      <c r="T76" s="109" t="s">
        <v>173</v>
      </c>
      <c r="U76" s="18" t="n">
        <v>49315</v>
      </c>
      <c r="V76" s="18" t="n">
        <v>314964</v>
      </c>
      <c r="W76" s="18" t="n">
        <v>70597</v>
      </c>
      <c r="X76" s="18" t="n">
        <v>126653</v>
      </c>
      <c r="Y76" s="18" t="n">
        <v>32650</v>
      </c>
      <c r="Z76" s="109" t="s">
        <v>173</v>
      </c>
    </row>
    <row r="77" customFormat="false" ht="13.8" hidden="false" customHeight="false" outlineLevel="0" collapsed="false">
      <c r="A77" s="0" t="n">
        <f aca="false">C77/C76*100</f>
        <v>94.2574120596815</v>
      </c>
      <c r="B77" s="17" t="s">
        <v>110</v>
      </c>
      <c r="C77" s="18" t="n">
        <v>190974</v>
      </c>
      <c r="D77" s="18" t="n">
        <v>84137</v>
      </c>
      <c r="E77" s="18" t="n">
        <v>52321</v>
      </c>
      <c r="F77" s="18" t="n">
        <v>52747</v>
      </c>
      <c r="G77" s="109" t="s">
        <v>173</v>
      </c>
      <c r="H77" s="109" t="s">
        <v>173</v>
      </c>
      <c r="I77" s="18" t="n">
        <v>1392</v>
      </c>
      <c r="J77" s="18" t="n">
        <v>328</v>
      </c>
      <c r="K77" s="109" t="s">
        <v>173</v>
      </c>
      <c r="L77" s="18" t="n">
        <v>48</v>
      </c>
      <c r="M77" s="109" t="s">
        <v>173</v>
      </c>
      <c r="O77" s="17" t="s">
        <v>209</v>
      </c>
      <c r="P77" s="18" t="n">
        <v>823811</v>
      </c>
      <c r="Q77" s="18" t="n">
        <v>95383</v>
      </c>
      <c r="R77" s="109" t="s">
        <v>173</v>
      </c>
      <c r="S77" s="18" t="n">
        <v>311878</v>
      </c>
      <c r="T77" s="109" t="s">
        <v>173</v>
      </c>
      <c r="U77" s="109" t="s">
        <v>173</v>
      </c>
      <c r="V77" s="18" t="n">
        <v>111</v>
      </c>
      <c r="W77" s="18" t="n">
        <v>414918</v>
      </c>
      <c r="X77" s="109" t="s">
        <v>173</v>
      </c>
      <c r="Y77" s="18" t="n">
        <v>1520</v>
      </c>
      <c r="Z77" s="109" t="s">
        <v>173</v>
      </c>
    </row>
    <row r="78" customFormat="false" ht="13.8" hidden="false" customHeight="false" outlineLevel="0" collapsed="false">
      <c r="A78" s="0" t="n">
        <f aca="false">C78/C76*100</f>
        <v>86.7029598882577</v>
      </c>
      <c r="B78" s="17" t="s">
        <v>239</v>
      </c>
      <c r="C78" s="18" t="n">
        <v>175668</v>
      </c>
      <c r="D78" s="109" t="s">
        <v>173</v>
      </c>
      <c r="E78" s="109" t="s">
        <v>173</v>
      </c>
      <c r="F78" s="109" t="s">
        <v>173</v>
      </c>
      <c r="G78" s="109" t="s">
        <v>173</v>
      </c>
      <c r="H78" s="109" t="s">
        <v>173</v>
      </c>
      <c r="I78" s="18" t="n">
        <v>164655</v>
      </c>
      <c r="J78" s="18" t="n">
        <v>11013</v>
      </c>
      <c r="K78" s="109" t="s">
        <v>173</v>
      </c>
      <c r="L78" s="109" t="s">
        <v>173</v>
      </c>
      <c r="M78" s="109" t="s">
        <v>173</v>
      </c>
      <c r="O78" s="17" t="s">
        <v>34</v>
      </c>
      <c r="P78" s="18" t="n">
        <v>818578</v>
      </c>
      <c r="Q78" s="18" t="n">
        <v>114403</v>
      </c>
      <c r="R78" s="18" t="n">
        <v>124</v>
      </c>
      <c r="S78" s="18" t="n">
        <v>450829</v>
      </c>
      <c r="T78" s="109" t="s">
        <v>173</v>
      </c>
      <c r="U78" s="109" t="s">
        <v>173</v>
      </c>
      <c r="V78" s="18" t="n">
        <v>100403</v>
      </c>
      <c r="W78" s="18" t="n">
        <v>15310</v>
      </c>
      <c r="X78" s="18" t="n">
        <v>91648</v>
      </c>
      <c r="Y78" s="18" t="n">
        <v>45862</v>
      </c>
      <c r="Z78" s="109" t="s">
        <v>173</v>
      </c>
    </row>
    <row r="79" customFormat="false" ht="13.8" hidden="false" customHeight="false" outlineLevel="0" collapsed="false">
      <c r="A79" s="0" t="n">
        <f aca="false">C79/C76*100</f>
        <v>62.1458079354816</v>
      </c>
      <c r="B79" s="17" t="s">
        <v>102</v>
      </c>
      <c r="C79" s="18" t="n">
        <v>125913</v>
      </c>
      <c r="D79" s="109" t="s">
        <v>173</v>
      </c>
      <c r="E79" s="109" t="s">
        <v>173</v>
      </c>
      <c r="F79" s="109" t="s">
        <v>173</v>
      </c>
      <c r="G79" s="109" t="s">
        <v>173</v>
      </c>
      <c r="H79" s="109" t="s">
        <v>173</v>
      </c>
      <c r="I79" s="109" t="s">
        <v>173</v>
      </c>
      <c r="J79" s="109" t="s">
        <v>173</v>
      </c>
      <c r="K79" s="18" t="n">
        <v>15679</v>
      </c>
      <c r="L79" s="18" t="n">
        <v>110235</v>
      </c>
      <c r="M79" s="109" t="s">
        <v>173</v>
      </c>
      <c r="O79" s="17" t="s">
        <v>179</v>
      </c>
      <c r="P79" s="18" t="n">
        <v>788252</v>
      </c>
      <c r="Q79" s="18" t="n">
        <v>210</v>
      </c>
      <c r="R79" s="109" t="s">
        <v>173</v>
      </c>
      <c r="S79" s="109" t="s">
        <v>173</v>
      </c>
      <c r="T79" s="109" t="s">
        <v>173</v>
      </c>
      <c r="U79" s="109" t="s">
        <v>173</v>
      </c>
      <c r="V79" s="18" t="n">
        <v>125557</v>
      </c>
      <c r="W79" s="18" t="n">
        <v>46837</v>
      </c>
      <c r="X79" s="18" t="n">
        <v>464561</v>
      </c>
      <c r="Y79" s="18" t="n">
        <v>151088</v>
      </c>
      <c r="Z79" s="109" t="s">
        <v>173</v>
      </c>
    </row>
    <row r="80" customFormat="false" ht="13.8" hidden="false" customHeight="false" outlineLevel="0" collapsed="false">
      <c r="A80" s="0" t="n">
        <f aca="false">C80/C76*100</f>
        <v>61.6591563059884</v>
      </c>
      <c r="B80" s="17" t="s">
        <v>160</v>
      </c>
      <c r="C80" s="18" t="n">
        <v>124927</v>
      </c>
      <c r="D80" s="18" t="n">
        <v>1586</v>
      </c>
      <c r="E80" s="109" t="s">
        <v>173</v>
      </c>
      <c r="F80" s="18" t="n">
        <v>69</v>
      </c>
      <c r="G80" s="109" t="s">
        <v>173</v>
      </c>
      <c r="H80" s="109" t="s">
        <v>173</v>
      </c>
      <c r="I80" s="18" t="n">
        <v>2430</v>
      </c>
      <c r="J80" s="18" t="n">
        <v>15570</v>
      </c>
      <c r="K80" s="18" t="n">
        <v>90138</v>
      </c>
      <c r="L80" s="18" t="n">
        <v>15134</v>
      </c>
      <c r="M80" s="109" t="s">
        <v>173</v>
      </c>
      <c r="O80" s="17" t="s">
        <v>196</v>
      </c>
      <c r="P80" s="18" t="n">
        <v>787394</v>
      </c>
      <c r="Q80" s="18" t="n">
        <v>367012</v>
      </c>
      <c r="R80" s="109" t="s">
        <v>173</v>
      </c>
      <c r="S80" s="18" t="n">
        <v>66387</v>
      </c>
      <c r="T80" s="109" t="s">
        <v>173</v>
      </c>
      <c r="U80" s="18" t="n">
        <v>6873</v>
      </c>
      <c r="V80" s="18" t="n">
        <v>2072</v>
      </c>
      <c r="W80" s="18" t="n">
        <v>6403</v>
      </c>
      <c r="X80" s="18" t="n">
        <v>9313</v>
      </c>
      <c r="Y80" s="18" t="n">
        <v>329335</v>
      </c>
      <c r="Z80" s="109" t="s">
        <v>173</v>
      </c>
    </row>
    <row r="81" customFormat="false" ht="13.8" hidden="false" customHeight="false" outlineLevel="0" collapsed="false">
      <c r="A81" s="0" t="n">
        <f aca="false">C81/C76*100</f>
        <v>60.3176561751946</v>
      </c>
      <c r="B81" s="17" t="s">
        <v>217</v>
      </c>
      <c r="C81" s="18" t="n">
        <v>122209</v>
      </c>
      <c r="D81" s="18" t="n">
        <v>122209</v>
      </c>
      <c r="E81" s="109" t="s">
        <v>173</v>
      </c>
      <c r="F81" s="109" t="s">
        <v>173</v>
      </c>
      <c r="G81" s="109" t="s">
        <v>173</v>
      </c>
      <c r="H81" s="109" t="s">
        <v>173</v>
      </c>
      <c r="I81" s="109" t="s">
        <v>173</v>
      </c>
      <c r="J81" s="109" t="s">
        <v>173</v>
      </c>
      <c r="K81" s="109" t="s">
        <v>173</v>
      </c>
      <c r="L81" s="109" t="s">
        <v>173</v>
      </c>
      <c r="M81" s="109" t="s">
        <v>173</v>
      </c>
      <c r="O81" s="17" t="s">
        <v>199</v>
      </c>
      <c r="P81" s="18" t="n">
        <v>706741</v>
      </c>
      <c r="Q81" s="109" t="s">
        <v>173</v>
      </c>
      <c r="R81" s="109" t="s">
        <v>173</v>
      </c>
      <c r="S81" s="109" t="s">
        <v>173</v>
      </c>
      <c r="T81" s="109" t="s">
        <v>173</v>
      </c>
      <c r="U81" s="109" t="s">
        <v>173</v>
      </c>
      <c r="V81" s="109" t="s">
        <v>173</v>
      </c>
      <c r="W81" s="18" t="n">
        <v>294</v>
      </c>
      <c r="X81" s="109" t="s">
        <v>173</v>
      </c>
      <c r="Y81" s="18" t="n">
        <v>706446</v>
      </c>
      <c r="Z81" s="109" t="s">
        <v>173</v>
      </c>
    </row>
    <row r="82" customFormat="false" ht="13.8" hidden="false" customHeight="false" outlineLevel="0" collapsed="false">
      <c r="A82" s="0" t="n">
        <f aca="false">C82/C76*100</f>
        <v>57.0991416965683</v>
      </c>
      <c r="B82" s="17" t="s">
        <v>240</v>
      </c>
      <c r="C82" s="18" t="n">
        <v>115688</v>
      </c>
      <c r="D82" s="109" t="s">
        <v>173</v>
      </c>
      <c r="E82" s="109" t="s">
        <v>173</v>
      </c>
      <c r="F82" s="109" t="s">
        <v>173</v>
      </c>
      <c r="G82" s="109" t="s">
        <v>173</v>
      </c>
      <c r="H82" s="109" t="s">
        <v>173</v>
      </c>
      <c r="I82" s="109" t="s">
        <v>173</v>
      </c>
      <c r="J82" s="109" t="s">
        <v>173</v>
      </c>
      <c r="K82" s="109" t="s">
        <v>173</v>
      </c>
      <c r="L82" s="18" t="n">
        <v>115688</v>
      </c>
      <c r="M82" s="109" t="s">
        <v>173</v>
      </c>
      <c r="O82" s="17" t="s">
        <v>194</v>
      </c>
      <c r="P82" s="18" t="n">
        <v>706547</v>
      </c>
      <c r="Q82" s="18" t="n">
        <v>706547</v>
      </c>
      <c r="R82" s="109" t="s">
        <v>173</v>
      </c>
      <c r="S82" s="109" t="s">
        <v>173</v>
      </c>
      <c r="T82" s="109" t="s">
        <v>173</v>
      </c>
      <c r="U82" s="109" t="s">
        <v>173</v>
      </c>
      <c r="V82" s="109" t="s">
        <v>173</v>
      </c>
      <c r="W82" s="109" t="s">
        <v>173</v>
      </c>
      <c r="X82" s="109" t="s">
        <v>173</v>
      </c>
      <c r="Y82" s="109" t="s">
        <v>173</v>
      </c>
      <c r="Z82" s="109" t="s">
        <v>173</v>
      </c>
    </row>
    <row r="83" customFormat="false" ht="13.8" hidden="false" customHeight="false" outlineLevel="0" collapsed="false">
      <c r="A83" s="0" t="n">
        <f aca="false">C83/C82*100</f>
        <v>88.6470506880575</v>
      </c>
      <c r="B83" s="17" t="s">
        <v>204</v>
      </c>
      <c r="C83" s="18" t="n">
        <v>102554</v>
      </c>
      <c r="D83" s="18" t="n">
        <v>36596</v>
      </c>
      <c r="E83" s="18" t="n">
        <v>37158</v>
      </c>
      <c r="F83" s="109" t="s">
        <v>173</v>
      </c>
      <c r="G83" s="109" t="s">
        <v>173</v>
      </c>
      <c r="H83" s="109" t="s">
        <v>173</v>
      </c>
      <c r="I83" s="109" t="s">
        <v>173</v>
      </c>
      <c r="J83" s="18" t="n">
        <v>133</v>
      </c>
      <c r="K83" s="18" t="n">
        <v>6850</v>
      </c>
      <c r="L83" s="18" t="n">
        <v>21817</v>
      </c>
      <c r="M83" s="109" t="s">
        <v>173</v>
      </c>
      <c r="O83" s="17" t="s">
        <v>189</v>
      </c>
      <c r="P83" s="18" t="n">
        <v>704095</v>
      </c>
      <c r="Q83" s="18" t="n">
        <v>696026</v>
      </c>
      <c r="R83" s="109" t="s">
        <v>173</v>
      </c>
      <c r="S83" s="18" t="n">
        <v>1418</v>
      </c>
      <c r="T83" s="109" t="s">
        <v>173</v>
      </c>
      <c r="U83" s="109" t="s">
        <v>173</v>
      </c>
      <c r="V83" s="18" t="n">
        <v>2389</v>
      </c>
      <c r="W83" s="18" t="n">
        <v>879</v>
      </c>
      <c r="X83" s="18" t="n">
        <v>584</v>
      </c>
      <c r="Y83" s="18" t="n">
        <v>2798</v>
      </c>
      <c r="Z83" s="109" t="s">
        <v>173</v>
      </c>
    </row>
    <row r="84" customFormat="false" ht="13.8" hidden="false" customHeight="false" outlineLevel="0" collapsed="false">
      <c r="A84" s="0" t="n">
        <f aca="false">C84/C82*100</f>
        <v>63.5294931194247</v>
      </c>
      <c r="B84" s="17" t="s">
        <v>247</v>
      </c>
      <c r="C84" s="18" t="n">
        <v>73496</v>
      </c>
      <c r="D84" s="109" t="s">
        <v>173</v>
      </c>
      <c r="E84" s="109" t="s">
        <v>173</v>
      </c>
      <c r="F84" s="109" t="s">
        <v>173</v>
      </c>
      <c r="G84" s="109" t="s">
        <v>173</v>
      </c>
      <c r="H84" s="109" t="s">
        <v>173</v>
      </c>
      <c r="I84" s="109" t="s">
        <v>173</v>
      </c>
      <c r="J84" s="109" t="s">
        <v>173</v>
      </c>
      <c r="K84" s="109" t="s">
        <v>173</v>
      </c>
      <c r="L84" s="18" t="n">
        <v>73496</v>
      </c>
      <c r="M84" s="109" t="s">
        <v>173</v>
      </c>
      <c r="O84" s="17" t="s">
        <v>195</v>
      </c>
      <c r="P84" s="18" t="n">
        <v>697917</v>
      </c>
      <c r="Q84" s="109" t="s">
        <v>173</v>
      </c>
      <c r="R84" s="109" t="s">
        <v>173</v>
      </c>
      <c r="S84" s="109" t="s">
        <v>173</v>
      </c>
      <c r="T84" s="109" t="s">
        <v>173</v>
      </c>
      <c r="U84" s="109" t="s">
        <v>173</v>
      </c>
      <c r="V84" s="18" t="n">
        <v>697917</v>
      </c>
      <c r="W84" s="109" t="s">
        <v>173</v>
      </c>
      <c r="X84" s="109" t="s">
        <v>173</v>
      </c>
      <c r="Y84" s="109" t="s">
        <v>173</v>
      </c>
      <c r="Z84" s="109" t="s">
        <v>173</v>
      </c>
    </row>
    <row r="85" customFormat="false" ht="13.8" hidden="false" customHeight="false" outlineLevel="0" collapsed="false">
      <c r="A85" s="0" t="n">
        <f aca="false">C85/C82*100</f>
        <v>62.0098886660674</v>
      </c>
      <c r="B85" s="17" t="s">
        <v>203</v>
      </c>
      <c r="C85" s="18" t="n">
        <v>71738</v>
      </c>
      <c r="D85" s="18" t="n">
        <v>20203</v>
      </c>
      <c r="E85" s="109" t="s">
        <v>173</v>
      </c>
      <c r="F85" s="18" t="n">
        <v>10307</v>
      </c>
      <c r="G85" s="109" t="s">
        <v>173</v>
      </c>
      <c r="H85" s="109" t="s">
        <v>173</v>
      </c>
      <c r="I85" s="109" t="s">
        <v>173</v>
      </c>
      <c r="J85" s="18" t="n">
        <v>7841</v>
      </c>
      <c r="K85" s="109" t="s">
        <v>173</v>
      </c>
      <c r="L85" s="18" t="n">
        <v>33387</v>
      </c>
      <c r="M85" s="109" t="s">
        <v>173</v>
      </c>
      <c r="O85" s="17" t="s">
        <v>165</v>
      </c>
      <c r="P85" s="18" t="n">
        <v>535030</v>
      </c>
      <c r="Q85" s="18" t="n">
        <v>74825</v>
      </c>
      <c r="R85" s="109" t="s">
        <v>173</v>
      </c>
      <c r="S85" s="18" t="n">
        <v>91</v>
      </c>
      <c r="T85" s="18" t="n">
        <v>93256</v>
      </c>
      <c r="U85" s="18" t="n">
        <v>7262</v>
      </c>
      <c r="V85" s="18" t="n">
        <v>212796</v>
      </c>
      <c r="W85" s="18" t="n">
        <v>105298</v>
      </c>
      <c r="X85" s="18" t="n">
        <v>34529</v>
      </c>
      <c r="Y85" s="18" t="n">
        <v>6973</v>
      </c>
      <c r="Z85" s="109" t="s">
        <v>173</v>
      </c>
    </row>
    <row r="86" customFormat="false" ht="13.8" hidden="false" customHeight="false" outlineLevel="0" collapsed="false">
      <c r="A86" s="0" t="n">
        <f aca="false">C86/C82*100</f>
        <v>61.8050273148468</v>
      </c>
      <c r="B86" s="17" t="s">
        <v>186</v>
      </c>
      <c r="C86" s="18" t="n">
        <v>71501</v>
      </c>
      <c r="D86" s="109" t="s">
        <v>173</v>
      </c>
      <c r="E86" s="109" t="s">
        <v>173</v>
      </c>
      <c r="F86" s="109" t="s">
        <v>173</v>
      </c>
      <c r="G86" s="109" t="s">
        <v>173</v>
      </c>
      <c r="H86" s="109" t="s">
        <v>173</v>
      </c>
      <c r="I86" s="109" t="s">
        <v>173</v>
      </c>
      <c r="J86" s="109" t="s">
        <v>173</v>
      </c>
      <c r="K86" s="18" t="n">
        <v>47408</v>
      </c>
      <c r="L86" s="18" t="n">
        <v>24094</v>
      </c>
      <c r="M86" s="109" t="s">
        <v>173</v>
      </c>
      <c r="O86" s="17" t="s">
        <v>181</v>
      </c>
      <c r="P86" s="18" t="n">
        <v>483858</v>
      </c>
      <c r="Q86" s="18" t="n">
        <v>71606</v>
      </c>
      <c r="R86" s="18" t="n">
        <v>9167</v>
      </c>
      <c r="S86" s="18" t="n">
        <v>5851</v>
      </c>
      <c r="T86" s="18" t="n">
        <v>87399</v>
      </c>
      <c r="U86" s="109" t="s">
        <v>173</v>
      </c>
      <c r="V86" s="18" t="n">
        <v>121809</v>
      </c>
      <c r="W86" s="18" t="n">
        <v>154497</v>
      </c>
      <c r="X86" s="18" t="n">
        <v>21677</v>
      </c>
      <c r="Y86" s="18" t="n">
        <v>11853</v>
      </c>
      <c r="Z86" s="109" t="s">
        <v>173</v>
      </c>
    </row>
    <row r="87" customFormat="false" ht="13.8" hidden="false" customHeight="false" outlineLevel="0" collapsed="false">
      <c r="A87" s="0" t="n">
        <f aca="false">C87/C82*100</f>
        <v>48.6472235668349</v>
      </c>
      <c r="B87" s="17" t="s">
        <v>214</v>
      </c>
      <c r="C87" s="18" t="n">
        <v>56279</v>
      </c>
      <c r="D87" s="18" t="n">
        <v>56098</v>
      </c>
      <c r="E87" s="18" t="n">
        <v>181</v>
      </c>
      <c r="F87" s="109" t="s">
        <v>173</v>
      </c>
      <c r="G87" s="109" t="s">
        <v>173</v>
      </c>
      <c r="H87" s="109" t="s">
        <v>173</v>
      </c>
      <c r="I87" s="109" t="s">
        <v>173</v>
      </c>
      <c r="J87" s="109" t="s">
        <v>173</v>
      </c>
      <c r="K87" s="109" t="s">
        <v>173</v>
      </c>
      <c r="L87" s="109" t="s">
        <v>173</v>
      </c>
      <c r="M87" s="109" t="s">
        <v>173</v>
      </c>
      <c r="O87" s="17" t="s">
        <v>193</v>
      </c>
      <c r="P87" s="18" t="n">
        <v>429685</v>
      </c>
      <c r="Q87" s="18" t="n">
        <v>417543</v>
      </c>
      <c r="R87" s="109" t="s">
        <v>173</v>
      </c>
      <c r="S87" s="18" t="n">
        <v>2225</v>
      </c>
      <c r="T87" s="109" t="s">
        <v>173</v>
      </c>
      <c r="U87" s="109" t="s">
        <v>173</v>
      </c>
      <c r="V87" s="18" t="n">
        <v>130</v>
      </c>
      <c r="W87" s="18" t="n">
        <v>9787</v>
      </c>
      <c r="X87" s="109" t="s">
        <v>173</v>
      </c>
      <c r="Y87" s="109" t="s">
        <v>173</v>
      </c>
      <c r="Z87" s="109" t="s">
        <v>173</v>
      </c>
    </row>
    <row r="88" customFormat="false" ht="13.8" hidden="false" customHeight="false" outlineLevel="0" collapsed="false">
      <c r="A88" s="0" t="n">
        <f aca="false">C88/C82*100</f>
        <v>48.2763985893092</v>
      </c>
      <c r="B88" s="17" t="s">
        <v>227</v>
      </c>
      <c r="C88" s="18" t="n">
        <v>55850</v>
      </c>
      <c r="D88" s="109" t="s">
        <v>173</v>
      </c>
      <c r="E88" s="18" t="n">
        <v>55850</v>
      </c>
      <c r="F88" s="109" t="s">
        <v>173</v>
      </c>
      <c r="G88" s="109" t="s">
        <v>173</v>
      </c>
      <c r="H88" s="109" t="s">
        <v>173</v>
      </c>
      <c r="I88" s="109" t="s">
        <v>173</v>
      </c>
      <c r="J88" s="109" t="s">
        <v>173</v>
      </c>
      <c r="K88" s="109" t="s">
        <v>173</v>
      </c>
      <c r="L88" s="109" t="s">
        <v>173</v>
      </c>
      <c r="M88" s="109" t="s">
        <v>173</v>
      </c>
      <c r="O88" s="17" t="s">
        <v>227</v>
      </c>
      <c r="P88" s="18" t="n">
        <v>422712</v>
      </c>
      <c r="Q88" s="18" t="n">
        <v>246845</v>
      </c>
      <c r="R88" s="109" t="s">
        <v>173</v>
      </c>
      <c r="S88" s="18" t="n">
        <v>175867</v>
      </c>
      <c r="T88" s="109" t="s">
        <v>173</v>
      </c>
      <c r="U88" s="109" t="s">
        <v>173</v>
      </c>
      <c r="V88" s="109" t="s">
        <v>173</v>
      </c>
      <c r="W88" s="109" t="s">
        <v>173</v>
      </c>
      <c r="X88" s="109" t="s">
        <v>173</v>
      </c>
      <c r="Y88" s="109" t="s">
        <v>173</v>
      </c>
      <c r="Z88" s="109" t="s">
        <v>173</v>
      </c>
    </row>
    <row r="89" customFormat="false" ht="13.8" hidden="false" customHeight="false" outlineLevel="0" collapsed="false">
      <c r="A89" s="0" t="n">
        <f aca="false">C89/C88*100</f>
        <v>96.5711727842435</v>
      </c>
      <c r="B89" s="17" t="s">
        <v>193</v>
      </c>
      <c r="C89" s="18" t="n">
        <v>53935</v>
      </c>
      <c r="D89" s="109" t="s">
        <v>173</v>
      </c>
      <c r="E89" s="109" t="s">
        <v>173</v>
      </c>
      <c r="F89" s="109" t="s">
        <v>173</v>
      </c>
      <c r="G89" s="109" t="s">
        <v>173</v>
      </c>
      <c r="H89" s="109" t="s">
        <v>173</v>
      </c>
      <c r="I89" s="18" t="n">
        <v>53935</v>
      </c>
      <c r="J89" s="109" t="s">
        <v>173</v>
      </c>
      <c r="K89" s="109" t="s">
        <v>173</v>
      </c>
      <c r="L89" s="109" t="s">
        <v>173</v>
      </c>
      <c r="M89" s="109" t="s">
        <v>173</v>
      </c>
      <c r="O89" s="17" t="s">
        <v>188</v>
      </c>
      <c r="P89" s="18" t="n">
        <v>333367</v>
      </c>
      <c r="Q89" s="18" t="n">
        <v>25156</v>
      </c>
      <c r="R89" s="18" t="n">
        <v>52467</v>
      </c>
      <c r="S89" s="18" t="n">
        <v>1952</v>
      </c>
      <c r="T89" s="18" t="n">
        <v>34306</v>
      </c>
      <c r="U89" s="109" t="s">
        <v>173</v>
      </c>
      <c r="V89" s="18" t="n">
        <v>47614</v>
      </c>
      <c r="W89" s="18" t="n">
        <v>27021</v>
      </c>
      <c r="X89" s="18" t="n">
        <v>87041</v>
      </c>
      <c r="Y89" s="18" t="n">
        <v>57810</v>
      </c>
      <c r="Z89" s="109" t="s">
        <v>173</v>
      </c>
    </row>
    <row r="90" customFormat="false" ht="13.8" hidden="false" customHeight="false" outlineLevel="0" collapsed="false">
      <c r="A90" s="0" t="n">
        <f aca="false">C90/C88*100</f>
        <v>80.2900626678603</v>
      </c>
      <c r="B90" s="17" t="s">
        <v>245</v>
      </c>
      <c r="C90" s="18" t="n">
        <v>44842</v>
      </c>
      <c r="D90" s="109" t="s">
        <v>173</v>
      </c>
      <c r="E90" s="109" t="s">
        <v>173</v>
      </c>
      <c r="F90" s="109" t="s">
        <v>173</v>
      </c>
      <c r="G90" s="109" t="s">
        <v>173</v>
      </c>
      <c r="H90" s="109" t="s">
        <v>173</v>
      </c>
      <c r="I90" s="109" t="s">
        <v>173</v>
      </c>
      <c r="J90" s="109" t="s">
        <v>173</v>
      </c>
      <c r="K90" s="18" t="n">
        <v>5423</v>
      </c>
      <c r="L90" s="18" t="n">
        <v>39419</v>
      </c>
      <c r="M90" s="109" t="s">
        <v>173</v>
      </c>
      <c r="O90" s="17" t="s">
        <v>166</v>
      </c>
      <c r="P90" s="18" t="n">
        <v>329448</v>
      </c>
      <c r="Q90" s="18" t="n">
        <v>329089</v>
      </c>
      <c r="R90" s="109" t="s">
        <v>173</v>
      </c>
      <c r="S90" s="18" t="n">
        <v>358</v>
      </c>
      <c r="T90" s="109" t="s">
        <v>173</v>
      </c>
      <c r="U90" s="109" t="s">
        <v>173</v>
      </c>
      <c r="V90" s="109" t="s">
        <v>173</v>
      </c>
      <c r="W90" s="109" t="s">
        <v>173</v>
      </c>
      <c r="X90" s="109" t="s">
        <v>173</v>
      </c>
      <c r="Y90" s="109" t="s">
        <v>173</v>
      </c>
      <c r="Z90" s="109" t="s">
        <v>173</v>
      </c>
    </row>
    <row r="91" customFormat="false" ht="13.8" hidden="false" customHeight="false" outlineLevel="0" collapsed="false">
      <c r="A91" s="0" t="n">
        <f aca="false">C91/C88*100</f>
        <v>67.9659803043868</v>
      </c>
      <c r="B91" s="17" t="s">
        <v>223</v>
      </c>
      <c r="C91" s="18" t="n">
        <v>37959</v>
      </c>
      <c r="D91" s="109" t="s">
        <v>173</v>
      </c>
      <c r="E91" s="18" t="n">
        <v>37959</v>
      </c>
      <c r="F91" s="109" t="s">
        <v>173</v>
      </c>
      <c r="G91" s="109" t="s">
        <v>173</v>
      </c>
      <c r="H91" s="109" t="s">
        <v>173</v>
      </c>
      <c r="I91" s="109" t="s">
        <v>173</v>
      </c>
      <c r="J91" s="109" t="s">
        <v>173</v>
      </c>
      <c r="K91" s="109" t="s">
        <v>173</v>
      </c>
      <c r="L91" s="109" t="s">
        <v>173</v>
      </c>
      <c r="M91" s="109" t="s">
        <v>173</v>
      </c>
      <c r="O91" s="17" t="s">
        <v>197</v>
      </c>
      <c r="P91" s="18" t="n">
        <v>300532</v>
      </c>
      <c r="Q91" s="18" t="n">
        <v>18300</v>
      </c>
      <c r="R91" s="109" t="s">
        <v>173</v>
      </c>
      <c r="S91" s="109" t="s">
        <v>173</v>
      </c>
      <c r="T91" s="109" t="s">
        <v>173</v>
      </c>
      <c r="U91" s="109" t="s">
        <v>173</v>
      </c>
      <c r="V91" s="18" t="n">
        <v>233015</v>
      </c>
      <c r="W91" s="18" t="n">
        <v>2962</v>
      </c>
      <c r="X91" s="18" t="n">
        <v>7004</v>
      </c>
      <c r="Y91" s="18" t="n">
        <v>39251</v>
      </c>
      <c r="Z91" s="109" t="s">
        <v>173</v>
      </c>
    </row>
    <row r="92" customFormat="false" ht="13.8" hidden="false" customHeight="false" outlineLevel="0" collapsed="false">
      <c r="A92" s="0" t="n">
        <f aca="false">C92/C88*100</f>
        <v>65.0008952551477</v>
      </c>
      <c r="B92" s="17" t="s">
        <v>206</v>
      </c>
      <c r="C92" s="18" t="n">
        <v>36303</v>
      </c>
      <c r="D92" s="109" t="s">
        <v>173</v>
      </c>
      <c r="E92" s="18" t="n">
        <v>36303</v>
      </c>
      <c r="F92" s="109" t="s">
        <v>173</v>
      </c>
      <c r="G92" s="109" t="s">
        <v>173</v>
      </c>
      <c r="H92" s="109" t="s">
        <v>173</v>
      </c>
      <c r="I92" s="109" t="s">
        <v>173</v>
      </c>
      <c r="J92" s="109" t="s">
        <v>173</v>
      </c>
      <c r="K92" s="109" t="s">
        <v>173</v>
      </c>
      <c r="L92" s="109" t="s">
        <v>173</v>
      </c>
      <c r="M92" s="109" t="s">
        <v>173</v>
      </c>
      <c r="O92" s="17" t="s">
        <v>203</v>
      </c>
      <c r="P92" s="18" t="n">
        <v>269592</v>
      </c>
      <c r="Q92" s="18" t="n">
        <v>127</v>
      </c>
      <c r="R92" s="109" t="s">
        <v>173</v>
      </c>
      <c r="S92" s="109" t="s">
        <v>173</v>
      </c>
      <c r="T92" s="109" t="s">
        <v>173</v>
      </c>
      <c r="U92" s="109" t="s">
        <v>173</v>
      </c>
      <c r="V92" s="18" t="n">
        <v>269424</v>
      </c>
      <c r="W92" s="109" t="s">
        <v>173</v>
      </c>
      <c r="X92" s="109" t="s">
        <v>173</v>
      </c>
      <c r="Y92" s="18" t="n">
        <v>41</v>
      </c>
      <c r="Z92" s="109" t="s">
        <v>173</v>
      </c>
    </row>
    <row r="93" customFormat="false" ht="13.8" hidden="false" customHeight="false" outlineLevel="0" collapsed="false">
      <c r="A93" s="0" t="n">
        <f aca="false">C93/C88*100</f>
        <v>58.1074306177261</v>
      </c>
      <c r="B93" s="17" t="s">
        <v>252</v>
      </c>
      <c r="C93" s="18" t="n">
        <v>32453</v>
      </c>
      <c r="D93" s="18" t="n">
        <v>32453</v>
      </c>
      <c r="E93" s="109" t="s">
        <v>173</v>
      </c>
      <c r="F93" s="109" t="s">
        <v>173</v>
      </c>
      <c r="G93" s="109" t="s">
        <v>173</v>
      </c>
      <c r="H93" s="109" t="s">
        <v>173</v>
      </c>
      <c r="I93" s="109" t="s">
        <v>173</v>
      </c>
      <c r="J93" s="109" t="s">
        <v>173</v>
      </c>
      <c r="K93" s="109" t="s">
        <v>173</v>
      </c>
      <c r="L93" s="109" t="s">
        <v>173</v>
      </c>
      <c r="M93" s="109" t="s">
        <v>173</v>
      </c>
      <c r="O93" s="17" t="s">
        <v>238</v>
      </c>
      <c r="P93" s="18" t="n">
        <v>269149</v>
      </c>
      <c r="Q93" s="18" t="n">
        <v>797</v>
      </c>
      <c r="R93" s="109" t="s">
        <v>173</v>
      </c>
      <c r="S93" s="18" t="n">
        <v>257908</v>
      </c>
      <c r="T93" s="109" t="s">
        <v>173</v>
      </c>
      <c r="U93" s="109" t="s">
        <v>173</v>
      </c>
      <c r="V93" s="109" t="s">
        <v>173</v>
      </c>
      <c r="W93" s="18" t="n">
        <v>54</v>
      </c>
      <c r="X93" s="109" t="s">
        <v>173</v>
      </c>
      <c r="Y93" s="18" t="n">
        <v>10391</v>
      </c>
      <c r="Z93" s="109" t="s">
        <v>173</v>
      </c>
    </row>
    <row r="94" customFormat="false" ht="13.8" hidden="false" customHeight="false" outlineLevel="0" collapsed="false">
      <c r="A94" s="0" t="n">
        <f aca="false">C94/C88*100</f>
        <v>55.0134288272158</v>
      </c>
      <c r="B94" s="17" t="s">
        <v>183</v>
      </c>
      <c r="C94" s="18" t="n">
        <v>30725</v>
      </c>
      <c r="D94" s="18" t="n">
        <v>26019</v>
      </c>
      <c r="E94" s="109" t="s">
        <v>173</v>
      </c>
      <c r="F94" s="109" t="s">
        <v>173</v>
      </c>
      <c r="G94" s="109" t="s">
        <v>173</v>
      </c>
      <c r="H94" s="109" t="s">
        <v>173</v>
      </c>
      <c r="I94" s="18" t="n">
        <v>2693</v>
      </c>
      <c r="J94" s="109" t="s">
        <v>173</v>
      </c>
      <c r="K94" s="18" t="n">
        <v>1966</v>
      </c>
      <c r="L94" s="18" t="n">
        <v>48</v>
      </c>
      <c r="M94" s="109" t="s">
        <v>173</v>
      </c>
      <c r="O94" s="17" t="s">
        <v>205</v>
      </c>
      <c r="P94" s="18" t="n">
        <v>250378</v>
      </c>
      <c r="Q94" s="109" t="s">
        <v>173</v>
      </c>
      <c r="R94" s="18" t="n">
        <v>6964</v>
      </c>
      <c r="S94" s="109" t="s">
        <v>173</v>
      </c>
      <c r="T94" s="109" t="s">
        <v>173</v>
      </c>
      <c r="U94" s="109" t="s">
        <v>173</v>
      </c>
      <c r="V94" s="18" t="n">
        <v>180157</v>
      </c>
      <c r="W94" s="18" t="n">
        <v>3033</v>
      </c>
      <c r="X94" s="18" t="n">
        <v>1704</v>
      </c>
      <c r="Y94" s="18" t="n">
        <v>58521</v>
      </c>
      <c r="Z94" s="109" t="s">
        <v>173</v>
      </c>
    </row>
    <row r="95" customFormat="false" ht="13.8" hidden="false" customHeight="false" outlineLevel="0" collapsed="false">
      <c r="A95" s="0" t="n">
        <f aca="false">C95/C94*100</f>
        <v>97.659886086249</v>
      </c>
      <c r="B95" s="17" t="s">
        <v>180</v>
      </c>
      <c r="C95" s="18" t="n">
        <v>30006</v>
      </c>
      <c r="D95" s="109" t="s">
        <v>173</v>
      </c>
      <c r="E95" s="109" t="s">
        <v>173</v>
      </c>
      <c r="F95" s="18" t="n">
        <v>19674</v>
      </c>
      <c r="G95" s="109" t="s">
        <v>173</v>
      </c>
      <c r="H95" s="109" t="s">
        <v>173</v>
      </c>
      <c r="I95" s="18" t="n">
        <v>489</v>
      </c>
      <c r="J95" s="109" t="s">
        <v>173</v>
      </c>
      <c r="K95" s="18" t="n">
        <v>9844</v>
      </c>
      <c r="L95" s="109" t="s">
        <v>173</v>
      </c>
      <c r="M95" s="109" t="s">
        <v>173</v>
      </c>
      <c r="O95" s="17" t="s">
        <v>201</v>
      </c>
      <c r="P95" s="18" t="n">
        <v>247108</v>
      </c>
      <c r="Q95" s="18" t="n">
        <v>147133</v>
      </c>
      <c r="R95" s="109" t="s">
        <v>173</v>
      </c>
      <c r="S95" s="18" t="n">
        <v>4471</v>
      </c>
      <c r="T95" s="18" t="n">
        <v>437</v>
      </c>
      <c r="U95" s="109" t="s">
        <v>173</v>
      </c>
      <c r="V95" s="18" t="n">
        <v>3008</v>
      </c>
      <c r="W95" s="109" t="s">
        <v>173</v>
      </c>
      <c r="X95" s="18" t="n">
        <v>2299</v>
      </c>
      <c r="Y95" s="18" t="n">
        <v>89759</v>
      </c>
      <c r="Z95" s="109" t="s">
        <v>173</v>
      </c>
    </row>
    <row r="96" customFormat="false" ht="13.8" hidden="false" customHeight="false" outlineLevel="0" collapsed="false">
      <c r="A96" s="0" t="n">
        <f aca="false">C96/C94*100</f>
        <v>95.9153783563873</v>
      </c>
      <c r="B96" s="17" t="s">
        <v>60</v>
      </c>
      <c r="C96" s="18" t="n">
        <v>29470</v>
      </c>
      <c r="D96" s="18" t="n">
        <v>8158</v>
      </c>
      <c r="E96" s="18" t="n">
        <v>21312</v>
      </c>
      <c r="F96" s="109" t="s">
        <v>173</v>
      </c>
      <c r="G96" s="109" t="s">
        <v>173</v>
      </c>
      <c r="H96" s="109" t="s">
        <v>173</v>
      </c>
      <c r="I96" s="109" t="s">
        <v>173</v>
      </c>
      <c r="J96" s="109" t="s">
        <v>173</v>
      </c>
      <c r="K96" s="109" t="s">
        <v>173</v>
      </c>
      <c r="L96" s="109" t="s">
        <v>173</v>
      </c>
      <c r="M96" s="109" t="s">
        <v>173</v>
      </c>
      <c r="O96" s="17" t="s">
        <v>204</v>
      </c>
      <c r="P96" s="18" t="n">
        <v>210886</v>
      </c>
      <c r="Q96" s="109" t="s">
        <v>173</v>
      </c>
      <c r="R96" s="18" t="n">
        <v>25404</v>
      </c>
      <c r="S96" s="109" t="s">
        <v>173</v>
      </c>
      <c r="T96" s="18" t="n">
        <v>135753</v>
      </c>
      <c r="U96" s="109" t="s">
        <v>173</v>
      </c>
      <c r="V96" s="18" t="n">
        <v>34337</v>
      </c>
      <c r="W96" s="18" t="n">
        <v>2473</v>
      </c>
      <c r="X96" s="18" t="n">
        <v>5769</v>
      </c>
      <c r="Y96" s="18" t="n">
        <v>7150</v>
      </c>
      <c r="Z96" s="109" t="s">
        <v>173</v>
      </c>
    </row>
    <row r="97" customFormat="false" ht="13.8" hidden="false" customHeight="false" outlineLevel="0" collapsed="false">
      <c r="A97" s="0" t="n">
        <f aca="false">C37/C94*100</f>
        <v>41210.9747762408</v>
      </c>
      <c r="B97" s="17" t="s">
        <v>221</v>
      </c>
      <c r="C97" s="18" t="n">
        <v>26699</v>
      </c>
      <c r="D97" s="18" t="n">
        <v>15615</v>
      </c>
      <c r="E97" s="18" t="n">
        <v>11084</v>
      </c>
      <c r="F97" s="109" t="s">
        <v>173</v>
      </c>
      <c r="G97" s="109" t="s">
        <v>173</v>
      </c>
      <c r="H97" s="109" t="s">
        <v>173</v>
      </c>
      <c r="I97" s="109" t="s">
        <v>173</v>
      </c>
      <c r="J97" s="109" t="s">
        <v>173</v>
      </c>
      <c r="K97" s="109" t="s">
        <v>173</v>
      </c>
      <c r="L97" s="109" t="s">
        <v>173</v>
      </c>
      <c r="M97" s="109" t="s">
        <v>173</v>
      </c>
      <c r="O97" s="17" t="s">
        <v>184</v>
      </c>
      <c r="P97" s="18" t="n">
        <v>166961</v>
      </c>
      <c r="Q97" s="109" t="s">
        <v>173</v>
      </c>
      <c r="R97" s="109" t="s">
        <v>173</v>
      </c>
      <c r="S97" s="109" t="s">
        <v>173</v>
      </c>
      <c r="T97" s="109" t="s">
        <v>173</v>
      </c>
      <c r="U97" s="109" t="s">
        <v>173</v>
      </c>
      <c r="V97" s="18" t="n">
        <v>166961</v>
      </c>
      <c r="W97" s="109" t="s">
        <v>173</v>
      </c>
      <c r="X97" s="109" t="s">
        <v>173</v>
      </c>
      <c r="Y97" s="109" t="s">
        <v>173</v>
      </c>
      <c r="Z97" s="109" t="s">
        <v>173</v>
      </c>
    </row>
    <row r="98" customFormat="false" ht="13.8" hidden="false" customHeight="false" outlineLevel="0" collapsed="false">
      <c r="A98" s="0" t="n">
        <f aca="false">C38/C94*100</f>
        <v>40289.8909682669</v>
      </c>
      <c r="B98" s="17" t="s">
        <v>192</v>
      </c>
      <c r="C98" s="18" t="n">
        <v>26217</v>
      </c>
      <c r="D98" s="109" t="s">
        <v>173</v>
      </c>
      <c r="E98" s="109" t="s">
        <v>173</v>
      </c>
      <c r="F98" s="109" t="s">
        <v>173</v>
      </c>
      <c r="G98" s="109" t="s">
        <v>173</v>
      </c>
      <c r="H98" s="109" t="s">
        <v>173</v>
      </c>
      <c r="I98" s="18" t="n">
        <v>17820</v>
      </c>
      <c r="J98" s="109" t="s">
        <v>173</v>
      </c>
      <c r="K98" s="18" t="n">
        <v>8396</v>
      </c>
      <c r="L98" s="109" t="s">
        <v>173</v>
      </c>
      <c r="M98" s="109" t="s">
        <v>173</v>
      </c>
      <c r="O98" s="17" t="s">
        <v>162</v>
      </c>
      <c r="P98" s="18" t="n">
        <v>165603</v>
      </c>
      <c r="Q98" s="18" t="n">
        <v>137555</v>
      </c>
      <c r="R98" s="18" t="n">
        <v>3264</v>
      </c>
      <c r="S98" s="18" t="n">
        <v>24596</v>
      </c>
      <c r="T98" s="109" t="s">
        <v>173</v>
      </c>
      <c r="U98" s="109" t="s">
        <v>173</v>
      </c>
      <c r="V98" s="18" t="n">
        <v>136</v>
      </c>
      <c r="W98" s="18" t="n">
        <v>7</v>
      </c>
      <c r="X98" s="18" t="n">
        <v>45</v>
      </c>
      <c r="Y98" s="109" t="s">
        <v>173</v>
      </c>
      <c r="Z98" s="109" t="s">
        <v>173</v>
      </c>
    </row>
    <row r="99" customFormat="false" ht="13.8" hidden="false" customHeight="false" outlineLevel="0" collapsed="false">
      <c r="A99" s="0" t="n">
        <f aca="false">C39/C94*100</f>
        <v>34295.5541090317</v>
      </c>
      <c r="B99" s="17" t="s">
        <v>218</v>
      </c>
      <c r="C99" s="18" t="n">
        <v>21578</v>
      </c>
      <c r="D99" s="109" t="s">
        <v>173</v>
      </c>
      <c r="E99" s="109" t="s">
        <v>173</v>
      </c>
      <c r="F99" s="109" t="s">
        <v>173</v>
      </c>
      <c r="G99" s="109" t="s">
        <v>173</v>
      </c>
      <c r="H99" s="109" t="s">
        <v>173</v>
      </c>
      <c r="I99" s="109" t="s">
        <v>173</v>
      </c>
      <c r="J99" s="18" t="n">
        <v>2830</v>
      </c>
      <c r="K99" s="18" t="n">
        <v>4602</v>
      </c>
      <c r="L99" s="18" t="n">
        <v>14146</v>
      </c>
      <c r="M99" s="109" t="s">
        <v>173</v>
      </c>
      <c r="O99" s="17" t="s">
        <v>190</v>
      </c>
      <c r="P99" s="18" t="n">
        <v>150023</v>
      </c>
      <c r="Q99" s="18" t="n">
        <v>13719</v>
      </c>
      <c r="R99" s="109" t="s">
        <v>173</v>
      </c>
      <c r="S99" s="109" t="s">
        <v>173</v>
      </c>
      <c r="T99" s="109" t="s">
        <v>173</v>
      </c>
      <c r="U99" s="109" t="s">
        <v>173</v>
      </c>
      <c r="V99" s="109" t="s">
        <v>173</v>
      </c>
      <c r="W99" s="18" t="n">
        <v>6628</v>
      </c>
      <c r="X99" s="18" t="n">
        <v>26074</v>
      </c>
      <c r="Y99" s="18" t="n">
        <v>103601</v>
      </c>
      <c r="Z99" s="109" t="s">
        <v>173</v>
      </c>
    </row>
    <row r="100" customFormat="false" ht="13.8" hidden="false" customHeight="false" outlineLevel="0" collapsed="false">
      <c r="A100" s="0" t="n">
        <f aca="false">C40/C94*100</f>
        <v>26334.8055329536</v>
      </c>
      <c r="B100" s="17" t="s">
        <v>210</v>
      </c>
      <c r="C100" s="18" t="n">
        <v>21159</v>
      </c>
      <c r="D100" s="18" t="n">
        <v>21035</v>
      </c>
      <c r="E100" s="109" t="s">
        <v>173</v>
      </c>
      <c r="F100" s="109" t="s">
        <v>173</v>
      </c>
      <c r="G100" s="109" t="s">
        <v>173</v>
      </c>
      <c r="H100" s="109" t="s">
        <v>173</v>
      </c>
      <c r="I100" s="109" t="s">
        <v>173</v>
      </c>
      <c r="J100" s="18" t="n">
        <v>125</v>
      </c>
      <c r="K100" s="109" t="s">
        <v>173</v>
      </c>
      <c r="L100" s="109" t="s">
        <v>173</v>
      </c>
      <c r="M100" s="109" t="s">
        <v>173</v>
      </c>
      <c r="O100" s="17" t="s">
        <v>251</v>
      </c>
      <c r="P100" s="18" t="n">
        <v>146292</v>
      </c>
      <c r="Q100" s="109" t="s">
        <v>173</v>
      </c>
      <c r="R100" s="18" t="n">
        <v>31332</v>
      </c>
      <c r="S100" s="18" t="n">
        <v>113469</v>
      </c>
      <c r="T100" s="109" t="s">
        <v>173</v>
      </c>
      <c r="U100" s="109" t="s">
        <v>173</v>
      </c>
      <c r="V100" s="109" t="s">
        <v>173</v>
      </c>
      <c r="W100" s="109" t="s">
        <v>173</v>
      </c>
      <c r="X100" s="109" t="s">
        <v>173</v>
      </c>
      <c r="Y100" s="18" t="n">
        <v>1490</v>
      </c>
      <c r="Z100" s="109" t="s">
        <v>173</v>
      </c>
    </row>
    <row r="101" customFormat="false" ht="13.8" hidden="false" customHeight="false" outlineLevel="0" collapsed="false">
      <c r="A101" s="0" t="n">
        <f aca="false">C41/C40*100</f>
        <v>71.0783922967794</v>
      </c>
      <c r="B101" s="17" t="s">
        <v>215</v>
      </c>
      <c r="C101" s="18" t="n">
        <v>19568</v>
      </c>
      <c r="D101" s="18" t="n">
        <v>18250</v>
      </c>
      <c r="E101" s="109" t="s">
        <v>173</v>
      </c>
      <c r="F101" s="109" t="s">
        <v>173</v>
      </c>
      <c r="G101" s="109" t="s">
        <v>173</v>
      </c>
      <c r="H101" s="109" t="s">
        <v>173</v>
      </c>
      <c r="I101" s="109" t="s">
        <v>173</v>
      </c>
      <c r="J101" s="109" t="s">
        <v>173</v>
      </c>
      <c r="K101" s="18" t="n">
        <v>1318</v>
      </c>
      <c r="L101" s="109" t="s">
        <v>173</v>
      </c>
      <c r="M101" s="109" t="s">
        <v>173</v>
      </c>
      <c r="O101" s="17" t="s">
        <v>299</v>
      </c>
      <c r="P101" s="18" t="n">
        <v>125277</v>
      </c>
      <c r="Q101" s="109" t="s">
        <v>173</v>
      </c>
      <c r="R101" s="109" t="s">
        <v>173</v>
      </c>
      <c r="S101" s="18" t="n">
        <v>24782</v>
      </c>
      <c r="T101" s="109" t="s">
        <v>173</v>
      </c>
      <c r="U101" s="109" t="s">
        <v>173</v>
      </c>
      <c r="V101" s="109" t="s">
        <v>173</v>
      </c>
      <c r="W101" s="18" t="n">
        <v>100495</v>
      </c>
      <c r="X101" s="109" t="s">
        <v>173</v>
      </c>
      <c r="Y101" s="109" t="s">
        <v>173</v>
      </c>
      <c r="Z101" s="109" t="s">
        <v>173</v>
      </c>
    </row>
    <row r="102" customFormat="false" ht="13.8" hidden="false" customHeight="false" outlineLevel="0" collapsed="false">
      <c r="A102" s="0" t="n">
        <f aca="false">C42/C40*100</f>
        <v>58.4856901224008</v>
      </c>
      <c r="B102" s="17" t="s">
        <v>241</v>
      </c>
      <c r="C102" s="18" t="n">
        <v>16484</v>
      </c>
      <c r="D102" s="109" t="s">
        <v>173</v>
      </c>
      <c r="E102" s="109" t="s">
        <v>173</v>
      </c>
      <c r="F102" s="109" t="s">
        <v>173</v>
      </c>
      <c r="G102" s="109" t="s">
        <v>173</v>
      </c>
      <c r="H102" s="109" t="s">
        <v>173</v>
      </c>
      <c r="I102" s="109" t="s">
        <v>173</v>
      </c>
      <c r="J102" s="109" t="s">
        <v>173</v>
      </c>
      <c r="K102" s="18" t="n">
        <v>16484</v>
      </c>
      <c r="L102" s="109" t="s">
        <v>173</v>
      </c>
      <c r="M102" s="109" t="s">
        <v>173</v>
      </c>
      <c r="O102" s="17" t="s">
        <v>218</v>
      </c>
      <c r="P102" s="18" t="n">
        <v>123648</v>
      </c>
      <c r="Q102" s="109" t="s">
        <v>173</v>
      </c>
      <c r="R102" s="109" t="s">
        <v>173</v>
      </c>
      <c r="S102" s="109" t="s">
        <v>173</v>
      </c>
      <c r="T102" s="109" t="s">
        <v>173</v>
      </c>
      <c r="U102" s="109" t="s">
        <v>173</v>
      </c>
      <c r="V102" s="18" t="n">
        <v>123648</v>
      </c>
      <c r="W102" s="109" t="s">
        <v>173</v>
      </c>
      <c r="X102" s="109" t="s">
        <v>173</v>
      </c>
      <c r="Y102" s="109" t="s">
        <v>173</v>
      </c>
      <c r="Z102" s="109" t="s">
        <v>173</v>
      </c>
    </row>
    <row r="103" customFormat="false" ht="13.8" hidden="false" customHeight="false" outlineLevel="0" collapsed="false">
      <c r="A103" s="0" t="n">
        <f aca="false">C43/C40*100</f>
        <v>47.2464671923873</v>
      </c>
      <c r="B103" s="17" t="s">
        <v>243</v>
      </c>
      <c r="C103" s="18" t="n">
        <v>16148</v>
      </c>
      <c r="D103" s="109" t="s">
        <v>173</v>
      </c>
      <c r="E103" s="109" t="s">
        <v>173</v>
      </c>
      <c r="F103" s="109" t="s">
        <v>173</v>
      </c>
      <c r="G103" s="109" t="s">
        <v>173</v>
      </c>
      <c r="H103" s="109" t="s">
        <v>173</v>
      </c>
      <c r="I103" s="109" t="s">
        <v>173</v>
      </c>
      <c r="J103" s="18" t="n">
        <v>5593</v>
      </c>
      <c r="K103" s="18" t="n">
        <v>10555</v>
      </c>
      <c r="L103" s="109" t="s">
        <v>173</v>
      </c>
      <c r="M103" s="109" t="s">
        <v>173</v>
      </c>
      <c r="O103" s="17" t="s">
        <v>214</v>
      </c>
      <c r="P103" s="18" t="n">
        <v>116335</v>
      </c>
      <c r="Q103" s="18" t="n">
        <v>28236</v>
      </c>
      <c r="R103" s="18" t="n">
        <v>860</v>
      </c>
      <c r="S103" s="18" t="n">
        <v>8864</v>
      </c>
      <c r="T103" s="109" t="s">
        <v>173</v>
      </c>
      <c r="U103" s="109" t="s">
        <v>173</v>
      </c>
      <c r="V103" s="18" t="n">
        <v>14157</v>
      </c>
      <c r="W103" s="18" t="n">
        <v>1158</v>
      </c>
      <c r="X103" s="18" t="n">
        <v>59102</v>
      </c>
      <c r="Y103" s="18" t="n">
        <v>3957</v>
      </c>
      <c r="Z103" s="109" t="s">
        <v>173</v>
      </c>
    </row>
    <row r="104" customFormat="false" ht="13.8" hidden="false" customHeight="false" outlineLevel="0" collapsed="false">
      <c r="A104" s="0" t="n">
        <f aca="false">C44/C40*100</f>
        <v>46.5466103449243</v>
      </c>
      <c r="B104" s="17" t="s">
        <v>233</v>
      </c>
      <c r="C104" s="18" t="n">
        <v>14919</v>
      </c>
      <c r="D104" s="109" t="s">
        <v>173</v>
      </c>
      <c r="E104" s="109" t="s">
        <v>173</v>
      </c>
      <c r="F104" s="109" t="s">
        <v>173</v>
      </c>
      <c r="G104" s="109" t="s">
        <v>173</v>
      </c>
      <c r="H104" s="109" t="s">
        <v>173</v>
      </c>
      <c r="I104" s="109" t="s">
        <v>173</v>
      </c>
      <c r="J104" s="109" t="s">
        <v>173</v>
      </c>
      <c r="K104" s="109" t="s">
        <v>173</v>
      </c>
      <c r="L104" s="18" t="n">
        <v>14919</v>
      </c>
      <c r="M104" s="109" t="s">
        <v>173</v>
      </c>
      <c r="O104" s="17" t="s">
        <v>287</v>
      </c>
      <c r="P104" s="18" t="n">
        <v>104793</v>
      </c>
      <c r="Q104" s="109" t="s">
        <v>173</v>
      </c>
      <c r="R104" s="109" t="s">
        <v>173</v>
      </c>
      <c r="S104" s="109" t="s">
        <v>173</v>
      </c>
      <c r="T104" s="109" t="s">
        <v>173</v>
      </c>
      <c r="U104" s="109" t="s">
        <v>173</v>
      </c>
      <c r="V104" s="109" t="s">
        <v>173</v>
      </c>
      <c r="W104" s="18" t="n">
        <v>104389</v>
      </c>
      <c r="X104" s="109" t="s">
        <v>173</v>
      </c>
      <c r="Y104" s="18" t="n">
        <v>403</v>
      </c>
      <c r="Z104" s="109" t="s">
        <v>173</v>
      </c>
    </row>
    <row r="105" customFormat="false" ht="13.8" hidden="false" customHeight="false" outlineLevel="0" collapsed="false">
      <c r="A105" s="0" t="n">
        <f aca="false">C45/C40*100</f>
        <v>45.128852731843</v>
      </c>
      <c r="B105" s="17" t="s">
        <v>255</v>
      </c>
      <c r="C105" s="18" t="n">
        <v>14662</v>
      </c>
      <c r="D105" s="109" t="s">
        <v>173</v>
      </c>
      <c r="E105" s="109" t="s">
        <v>173</v>
      </c>
      <c r="F105" s="109" t="s">
        <v>173</v>
      </c>
      <c r="G105" s="109" t="s">
        <v>173</v>
      </c>
      <c r="H105" s="109" t="s">
        <v>173</v>
      </c>
      <c r="I105" s="18" t="n">
        <v>14662</v>
      </c>
      <c r="J105" s="109" t="s">
        <v>173</v>
      </c>
      <c r="K105" s="109" t="s">
        <v>173</v>
      </c>
      <c r="L105" s="109" t="s">
        <v>173</v>
      </c>
      <c r="M105" s="109" t="s">
        <v>173</v>
      </c>
      <c r="O105" s="17" t="s">
        <v>219</v>
      </c>
      <c r="P105" s="18" t="n">
        <v>104086</v>
      </c>
      <c r="Q105" s="109" t="s">
        <v>173</v>
      </c>
      <c r="R105" s="109" t="s">
        <v>173</v>
      </c>
      <c r="S105" s="109" t="s">
        <v>173</v>
      </c>
      <c r="T105" s="109" t="s">
        <v>173</v>
      </c>
      <c r="U105" s="109" t="s">
        <v>173</v>
      </c>
      <c r="V105" s="18" t="n">
        <v>98718</v>
      </c>
      <c r="W105" s="109" t="s">
        <v>173</v>
      </c>
      <c r="X105" s="18" t="n">
        <v>5368</v>
      </c>
      <c r="Y105" s="109" t="s">
        <v>173</v>
      </c>
      <c r="Z105" s="109" t="s">
        <v>173</v>
      </c>
    </row>
    <row r="106" customFormat="false" ht="13.8" hidden="false" customHeight="false" outlineLevel="0" collapsed="false">
      <c r="A106" s="0" t="n">
        <f aca="false">C46/C40*100</f>
        <v>30.6508700814411</v>
      </c>
      <c r="B106" s="17" t="s">
        <v>176</v>
      </c>
      <c r="C106" s="18" t="n">
        <v>13826</v>
      </c>
      <c r="D106" s="18" t="n">
        <v>5766</v>
      </c>
      <c r="E106" s="18" t="n">
        <v>8060</v>
      </c>
      <c r="F106" s="109" t="s">
        <v>173</v>
      </c>
      <c r="G106" s="109" t="s">
        <v>173</v>
      </c>
      <c r="H106" s="109" t="s">
        <v>173</v>
      </c>
      <c r="I106" s="109" t="s">
        <v>173</v>
      </c>
      <c r="J106" s="109" t="s">
        <v>173</v>
      </c>
      <c r="K106" s="109" t="s">
        <v>173</v>
      </c>
      <c r="L106" s="109" t="s">
        <v>173</v>
      </c>
      <c r="M106" s="109" t="s">
        <v>173</v>
      </c>
      <c r="O106" s="17" t="s">
        <v>211</v>
      </c>
      <c r="P106" s="18" t="n">
        <v>100500</v>
      </c>
      <c r="Q106" s="18" t="n">
        <v>83293</v>
      </c>
      <c r="R106" s="109" t="s">
        <v>173</v>
      </c>
      <c r="S106" s="18" t="n">
        <v>17207</v>
      </c>
      <c r="T106" s="109" t="s">
        <v>173</v>
      </c>
      <c r="U106" s="109" t="s">
        <v>173</v>
      </c>
      <c r="V106" s="109" t="s">
        <v>173</v>
      </c>
      <c r="W106" s="109" t="s">
        <v>173</v>
      </c>
      <c r="X106" s="109" t="s">
        <v>173</v>
      </c>
      <c r="Y106" s="109" t="s">
        <v>173</v>
      </c>
      <c r="Z106" s="109" t="s">
        <v>173</v>
      </c>
    </row>
    <row r="107" customFormat="false" ht="13.8" hidden="false" customHeight="false" outlineLevel="0" collapsed="false">
      <c r="A107" s="0" t="n">
        <f aca="false">C107/C46*100</f>
        <v>0.510387790691814</v>
      </c>
      <c r="B107" s="17" t="s">
        <v>77</v>
      </c>
      <c r="C107" s="18" t="n">
        <v>12658</v>
      </c>
      <c r="D107" s="109" t="s">
        <v>173</v>
      </c>
      <c r="E107" s="109" t="s">
        <v>173</v>
      </c>
      <c r="F107" s="109" t="s">
        <v>173</v>
      </c>
      <c r="G107" s="109" t="s">
        <v>173</v>
      </c>
      <c r="H107" s="109" t="s">
        <v>173</v>
      </c>
      <c r="I107" s="109" t="s">
        <v>173</v>
      </c>
      <c r="J107" s="109" t="s">
        <v>173</v>
      </c>
      <c r="K107" s="109" t="s">
        <v>173</v>
      </c>
      <c r="L107" s="18" t="n">
        <v>12658</v>
      </c>
      <c r="M107" s="109" t="s">
        <v>173</v>
      </c>
      <c r="O107" s="17" t="s">
        <v>212</v>
      </c>
      <c r="P107" s="18" t="n">
        <v>95641</v>
      </c>
      <c r="Q107" s="18" t="n">
        <v>54108</v>
      </c>
      <c r="R107" s="109" t="s">
        <v>173</v>
      </c>
      <c r="S107" s="18" t="n">
        <v>29380</v>
      </c>
      <c r="T107" s="109" t="s">
        <v>173</v>
      </c>
      <c r="U107" s="109" t="s">
        <v>173</v>
      </c>
      <c r="V107" s="18" t="n">
        <v>25</v>
      </c>
      <c r="W107" s="18" t="n">
        <v>22</v>
      </c>
      <c r="X107" s="109" t="s">
        <v>173</v>
      </c>
      <c r="Y107" s="18" t="n">
        <v>12105</v>
      </c>
      <c r="Z107" s="109" t="s">
        <v>173</v>
      </c>
    </row>
    <row r="108" customFormat="false" ht="13.8" hidden="false" customHeight="false" outlineLevel="0" collapsed="false">
      <c r="A108" s="0" t="n">
        <f aca="false">C108/C46*100</f>
        <v>0.467203612793968</v>
      </c>
      <c r="B108" s="17" t="s">
        <v>236</v>
      </c>
      <c r="C108" s="18" t="n">
        <v>11587</v>
      </c>
      <c r="D108" s="109" t="s">
        <v>173</v>
      </c>
      <c r="E108" s="109" t="s">
        <v>173</v>
      </c>
      <c r="F108" s="109" t="s">
        <v>173</v>
      </c>
      <c r="G108" s="109" t="s">
        <v>173</v>
      </c>
      <c r="H108" s="109" t="s">
        <v>173</v>
      </c>
      <c r="I108" s="109" t="s">
        <v>173</v>
      </c>
      <c r="J108" s="18" t="n">
        <v>135</v>
      </c>
      <c r="K108" s="18" t="n">
        <v>10787</v>
      </c>
      <c r="L108" s="18" t="n">
        <v>664</v>
      </c>
      <c r="M108" s="109" t="s">
        <v>173</v>
      </c>
      <c r="O108" s="17" t="s">
        <v>215</v>
      </c>
      <c r="P108" s="18" t="n">
        <v>91967</v>
      </c>
      <c r="Q108" s="109" t="s">
        <v>173</v>
      </c>
      <c r="R108" s="109" t="s">
        <v>173</v>
      </c>
      <c r="S108" s="18" t="n">
        <v>90030</v>
      </c>
      <c r="T108" s="109" t="s">
        <v>173</v>
      </c>
      <c r="U108" s="109" t="s">
        <v>173</v>
      </c>
      <c r="V108" s="109" t="s">
        <v>173</v>
      </c>
      <c r="W108" s="18" t="n">
        <v>28</v>
      </c>
      <c r="X108" s="109" t="s">
        <v>173</v>
      </c>
      <c r="Y108" s="18" t="n">
        <v>1908</v>
      </c>
      <c r="Z108" s="109" t="s">
        <v>173</v>
      </c>
    </row>
    <row r="109" customFormat="false" ht="13.8" hidden="false" customHeight="false" outlineLevel="0" collapsed="false">
      <c r="A109" s="0" t="n">
        <f aca="false">C109/C46*100</f>
        <v>0.439139945364556</v>
      </c>
      <c r="B109" s="17" t="s">
        <v>235</v>
      </c>
      <c r="C109" s="18" t="n">
        <v>10891</v>
      </c>
      <c r="D109" s="18" t="n">
        <v>10891</v>
      </c>
      <c r="E109" s="109" t="s">
        <v>173</v>
      </c>
      <c r="F109" s="109" t="s">
        <v>173</v>
      </c>
      <c r="G109" s="109" t="s">
        <v>173</v>
      </c>
      <c r="H109" s="109" t="s">
        <v>173</v>
      </c>
      <c r="I109" s="109" t="s">
        <v>173</v>
      </c>
      <c r="J109" s="109" t="s">
        <v>173</v>
      </c>
      <c r="K109" s="109" t="s">
        <v>173</v>
      </c>
      <c r="L109" s="109" t="s">
        <v>173</v>
      </c>
      <c r="M109" s="109" t="s">
        <v>173</v>
      </c>
      <c r="O109" s="17" t="s">
        <v>232</v>
      </c>
      <c r="P109" s="18" t="n">
        <v>87950</v>
      </c>
      <c r="Q109" s="18" t="n">
        <v>87950</v>
      </c>
      <c r="R109" s="109" t="s">
        <v>173</v>
      </c>
      <c r="S109" s="109" t="s">
        <v>173</v>
      </c>
      <c r="T109" s="109" t="s">
        <v>173</v>
      </c>
      <c r="U109" s="109" t="s">
        <v>173</v>
      </c>
      <c r="V109" s="109" t="s">
        <v>173</v>
      </c>
      <c r="W109" s="109" t="s">
        <v>173</v>
      </c>
      <c r="X109" s="109" t="s">
        <v>173</v>
      </c>
      <c r="Y109" s="109" t="s">
        <v>173</v>
      </c>
      <c r="Z109" s="109" t="s">
        <v>173</v>
      </c>
    </row>
    <row r="110" customFormat="false" ht="13.8" hidden="false" customHeight="false" outlineLevel="0" collapsed="false">
      <c r="A110" s="0" t="n">
        <f aca="false">C110/C46*100</f>
        <v>0.413011703275103</v>
      </c>
      <c r="B110" s="17" t="s">
        <v>211</v>
      </c>
      <c r="C110" s="18" t="n">
        <v>10243</v>
      </c>
      <c r="D110" s="109" t="s">
        <v>173</v>
      </c>
      <c r="E110" s="109" t="s">
        <v>173</v>
      </c>
      <c r="F110" s="109" t="s">
        <v>173</v>
      </c>
      <c r="G110" s="109" t="s">
        <v>173</v>
      </c>
      <c r="H110" s="109" t="s">
        <v>173</v>
      </c>
      <c r="I110" s="109" t="s">
        <v>173</v>
      </c>
      <c r="J110" s="109" t="s">
        <v>173</v>
      </c>
      <c r="K110" s="109" t="s">
        <v>173</v>
      </c>
      <c r="L110" s="18" t="n">
        <v>10243</v>
      </c>
      <c r="M110" s="109" t="s">
        <v>173</v>
      </c>
      <c r="O110" s="17" t="s">
        <v>176</v>
      </c>
      <c r="P110" s="18" t="n">
        <v>85664</v>
      </c>
      <c r="Q110" s="18" t="n">
        <v>1124</v>
      </c>
      <c r="R110" s="109" t="s">
        <v>173</v>
      </c>
      <c r="S110" s="18" t="n">
        <v>84354</v>
      </c>
      <c r="T110" s="109" t="s">
        <v>173</v>
      </c>
      <c r="U110" s="109" t="s">
        <v>173</v>
      </c>
      <c r="V110" s="109" t="s">
        <v>173</v>
      </c>
      <c r="W110" s="18" t="n">
        <v>186</v>
      </c>
      <c r="X110" s="109" t="s">
        <v>173</v>
      </c>
      <c r="Y110" s="109" t="s">
        <v>173</v>
      </c>
      <c r="Z110" s="109" t="s">
        <v>173</v>
      </c>
    </row>
    <row r="111" customFormat="false" ht="13.8" hidden="false" customHeight="false" outlineLevel="0" collapsed="false">
      <c r="A111" s="0" t="n">
        <f aca="false">C111/C46*100</f>
        <v>0.290354122355171</v>
      </c>
      <c r="B111" s="17" t="s">
        <v>163</v>
      </c>
      <c r="C111" s="18" t="n">
        <v>7201</v>
      </c>
      <c r="D111" s="109" t="s">
        <v>173</v>
      </c>
      <c r="E111" s="109" t="s">
        <v>173</v>
      </c>
      <c r="F111" s="109" t="s">
        <v>173</v>
      </c>
      <c r="G111" s="109" t="s">
        <v>173</v>
      </c>
      <c r="H111" s="109" t="s">
        <v>173</v>
      </c>
      <c r="I111" s="109" t="s">
        <v>173</v>
      </c>
      <c r="J111" s="109" t="s">
        <v>173</v>
      </c>
      <c r="K111" s="18" t="n">
        <v>7201</v>
      </c>
      <c r="L111" s="109" t="s">
        <v>173</v>
      </c>
      <c r="M111" s="109" t="s">
        <v>173</v>
      </c>
      <c r="O111" s="17" t="s">
        <v>264</v>
      </c>
      <c r="P111" s="18" t="n">
        <v>74609</v>
      </c>
      <c r="Q111" s="109" t="s">
        <v>173</v>
      </c>
      <c r="R111" s="109" t="s">
        <v>173</v>
      </c>
      <c r="S111" s="109" t="s">
        <v>173</v>
      </c>
      <c r="T111" s="109" t="s">
        <v>173</v>
      </c>
      <c r="U111" s="109" t="s">
        <v>173</v>
      </c>
      <c r="V111" s="109" t="s">
        <v>173</v>
      </c>
      <c r="W111" s="18" t="n">
        <v>72995</v>
      </c>
      <c r="X111" s="109" t="s">
        <v>173</v>
      </c>
      <c r="Y111" s="18" t="n">
        <v>1614</v>
      </c>
      <c r="Z111" s="109" t="s">
        <v>173</v>
      </c>
    </row>
    <row r="112" customFormat="false" ht="13.8" hidden="false" customHeight="false" outlineLevel="0" collapsed="false">
      <c r="A112" s="0" t="n">
        <f aca="false">C112/C46*100</f>
        <v>0.280233460681633</v>
      </c>
      <c r="B112" s="17" t="s">
        <v>207</v>
      </c>
      <c r="C112" s="18" t="n">
        <v>6950</v>
      </c>
      <c r="D112" s="109" t="s">
        <v>173</v>
      </c>
      <c r="E112" s="109" t="s">
        <v>173</v>
      </c>
      <c r="F112" s="109" t="s">
        <v>173</v>
      </c>
      <c r="G112" s="109" t="s">
        <v>173</v>
      </c>
      <c r="H112" s="109" t="s">
        <v>173</v>
      </c>
      <c r="I112" s="109" t="s">
        <v>173</v>
      </c>
      <c r="J112" s="109" t="s">
        <v>173</v>
      </c>
      <c r="K112" s="109" t="s">
        <v>173</v>
      </c>
      <c r="L112" s="18" t="n">
        <v>6950</v>
      </c>
      <c r="M112" s="109" t="s">
        <v>173</v>
      </c>
      <c r="O112" s="17" t="s">
        <v>262</v>
      </c>
      <c r="P112" s="18" t="n">
        <v>66396</v>
      </c>
      <c r="Q112" s="109" t="s">
        <v>173</v>
      </c>
      <c r="R112" s="18" t="n">
        <v>66382</v>
      </c>
      <c r="S112" s="109" t="s">
        <v>173</v>
      </c>
      <c r="T112" s="109" t="s">
        <v>173</v>
      </c>
      <c r="U112" s="109" t="s">
        <v>173</v>
      </c>
      <c r="V112" s="109" t="s">
        <v>173</v>
      </c>
      <c r="W112" s="18" t="n">
        <v>14</v>
      </c>
      <c r="X112" s="109" t="s">
        <v>173</v>
      </c>
      <c r="Y112" s="109" t="s">
        <v>173</v>
      </c>
      <c r="Z112" s="109" t="s">
        <v>173</v>
      </c>
    </row>
    <row r="113" customFormat="false" ht="13.8" hidden="false" customHeight="false" outlineLevel="0" collapsed="false">
      <c r="A113" s="0" t="n">
        <f aca="false">C113/C112*100</f>
        <v>98.5179856115108</v>
      </c>
      <c r="B113" s="17" t="s">
        <v>281</v>
      </c>
      <c r="C113" s="18" t="n">
        <v>6847</v>
      </c>
      <c r="D113" s="109" t="s">
        <v>173</v>
      </c>
      <c r="E113" s="109" t="s">
        <v>173</v>
      </c>
      <c r="F113" s="109" t="s">
        <v>173</v>
      </c>
      <c r="G113" s="109" t="s">
        <v>173</v>
      </c>
      <c r="H113" s="109" t="s">
        <v>173</v>
      </c>
      <c r="I113" s="109" t="s">
        <v>173</v>
      </c>
      <c r="J113" s="109" t="s">
        <v>173</v>
      </c>
      <c r="K113" s="109" t="s">
        <v>173</v>
      </c>
      <c r="L113" s="18" t="n">
        <v>6847</v>
      </c>
      <c r="M113" s="109" t="s">
        <v>173</v>
      </c>
      <c r="O113" s="17" t="s">
        <v>231</v>
      </c>
      <c r="P113" s="18" t="n">
        <v>36552</v>
      </c>
      <c r="Q113" s="18" t="n">
        <v>13964</v>
      </c>
      <c r="R113" s="109" t="s">
        <v>173</v>
      </c>
      <c r="S113" s="18" t="n">
        <v>21129</v>
      </c>
      <c r="T113" s="109" t="s">
        <v>173</v>
      </c>
      <c r="U113" s="109" t="s">
        <v>173</v>
      </c>
      <c r="V113" s="109" t="s">
        <v>173</v>
      </c>
      <c r="W113" s="109" t="s">
        <v>173</v>
      </c>
      <c r="X113" s="109" t="s">
        <v>173</v>
      </c>
      <c r="Y113" s="18" t="n">
        <v>1459</v>
      </c>
      <c r="Z113" s="109" t="s">
        <v>173</v>
      </c>
    </row>
    <row r="114" customFormat="false" ht="13.8" hidden="false" customHeight="false" outlineLevel="0" collapsed="false">
      <c r="A114" s="0" t="n">
        <f aca="false">C114/C112*100</f>
        <v>82.6618705035971</v>
      </c>
      <c r="B114" s="17" t="s">
        <v>253</v>
      </c>
      <c r="C114" s="18" t="n">
        <v>5745</v>
      </c>
      <c r="D114" s="18" t="n">
        <v>5745</v>
      </c>
      <c r="E114" s="109" t="s">
        <v>173</v>
      </c>
      <c r="F114" s="109" t="s">
        <v>173</v>
      </c>
      <c r="G114" s="109" t="s">
        <v>173</v>
      </c>
      <c r="H114" s="109" t="s">
        <v>173</v>
      </c>
      <c r="I114" s="109" t="s">
        <v>173</v>
      </c>
      <c r="J114" s="109" t="s">
        <v>173</v>
      </c>
      <c r="K114" s="109" t="s">
        <v>173</v>
      </c>
      <c r="L114" s="109" t="s">
        <v>173</v>
      </c>
      <c r="M114" s="109" t="s">
        <v>173</v>
      </c>
      <c r="O114" s="17" t="s">
        <v>230</v>
      </c>
      <c r="P114" s="18" t="n">
        <v>36264</v>
      </c>
      <c r="Q114" s="109" t="s">
        <v>173</v>
      </c>
      <c r="R114" s="109" t="s">
        <v>173</v>
      </c>
      <c r="S114" s="18" t="n">
        <v>41</v>
      </c>
      <c r="T114" s="109" t="s">
        <v>173</v>
      </c>
      <c r="U114" s="109" t="s">
        <v>173</v>
      </c>
      <c r="V114" s="109" t="s">
        <v>173</v>
      </c>
      <c r="W114" s="109" t="s">
        <v>173</v>
      </c>
      <c r="X114" s="18" t="n">
        <v>32135</v>
      </c>
      <c r="Y114" s="18" t="n">
        <v>4087</v>
      </c>
      <c r="Z114" s="109" t="s">
        <v>173</v>
      </c>
    </row>
    <row r="115" customFormat="false" ht="13.8" hidden="false" customHeight="false" outlineLevel="0" collapsed="false">
      <c r="A115" s="0" t="n">
        <f aca="false">C115/C112*100</f>
        <v>75.726618705036</v>
      </c>
      <c r="B115" s="17" t="s">
        <v>226</v>
      </c>
      <c r="C115" s="18" t="n">
        <v>5263</v>
      </c>
      <c r="D115" s="109" t="s">
        <v>173</v>
      </c>
      <c r="E115" s="109" t="s">
        <v>173</v>
      </c>
      <c r="F115" s="109" t="s">
        <v>173</v>
      </c>
      <c r="G115" s="109" t="s">
        <v>173</v>
      </c>
      <c r="H115" s="109" t="s">
        <v>173</v>
      </c>
      <c r="I115" s="109" t="s">
        <v>173</v>
      </c>
      <c r="J115" s="109" t="s">
        <v>173</v>
      </c>
      <c r="K115" s="18" t="n">
        <v>1441</v>
      </c>
      <c r="L115" s="18" t="n">
        <v>3822</v>
      </c>
      <c r="M115" s="109" t="s">
        <v>173</v>
      </c>
      <c r="O115" s="17" t="s">
        <v>220</v>
      </c>
      <c r="P115" s="18" t="n">
        <v>35600</v>
      </c>
      <c r="Q115" s="109" t="s">
        <v>173</v>
      </c>
      <c r="R115" s="18" t="n">
        <v>35600</v>
      </c>
      <c r="S115" s="109" t="s">
        <v>173</v>
      </c>
      <c r="T115" s="109" t="s">
        <v>173</v>
      </c>
      <c r="U115" s="109" t="s">
        <v>173</v>
      </c>
      <c r="V115" s="109" t="s">
        <v>173</v>
      </c>
      <c r="W115" s="109" t="s">
        <v>173</v>
      </c>
      <c r="X115" s="109" t="s">
        <v>173</v>
      </c>
      <c r="Y115" s="109" t="s">
        <v>173</v>
      </c>
      <c r="Z115" s="109" t="s">
        <v>173</v>
      </c>
    </row>
    <row r="116" customFormat="false" ht="13.8" hidden="false" customHeight="false" outlineLevel="0" collapsed="false">
      <c r="A116" s="0" t="n">
        <f aca="false">C116/C112*100</f>
        <v>26.5467625899281</v>
      </c>
      <c r="B116" s="17" t="s">
        <v>27</v>
      </c>
      <c r="C116" s="18" t="n">
        <v>1845</v>
      </c>
      <c r="D116" s="109" t="s">
        <v>173</v>
      </c>
      <c r="E116" s="109" t="s">
        <v>173</v>
      </c>
      <c r="F116" s="109" t="s">
        <v>173</v>
      </c>
      <c r="G116" s="109" t="s">
        <v>173</v>
      </c>
      <c r="H116" s="109" t="s">
        <v>173</v>
      </c>
      <c r="I116" s="109" t="s">
        <v>173</v>
      </c>
      <c r="J116" s="18" t="n">
        <v>1048</v>
      </c>
      <c r="K116" s="109" t="s">
        <v>173</v>
      </c>
      <c r="L116" s="18" t="n">
        <v>797</v>
      </c>
      <c r="M116" s="109" t="s">
        <v>173</v>
      </c>
      <c r="O116" s="17" t="s">
        <v>277</v>
      </c>
      <c r="P116" s="18" t="n">
        <v>34314</v>
      </c>
      <c r="Q116" s="109" t="s">
        <v>173</v>
      </c>
      <c r="R116" s="109" t="s">
        <v>173</v>
      </c>
      <c r="S116" s="109" t="s">
        <v>173</v>
      </c>
      <c r="T116" s="109" t="s">
        <v>173</v>
      </c>
      <c r="U116" s="109" t="s">
        <v>173</v>
      </c>
      <c r="V116" s="109" t="s">
        <v>173</v>
      </c>
      <c r="W116" s="109" t="s">
        <v>173</v>
      </c>
      <c r="X116" s="18" t="n">
        <v>33777</v>
      </c>
      <c r="Y116" s="18" t="n">
        <v>537</v>
      </c>
      <c r="Z116" s="109" t="s">
        <v>173</v>
      </c>
    </row>
    <row r="117" customFormat="false" ht="13.8" hidden="false" customHeight="false" outlineLevel="0" collapsed="false">
      <c r="A117" s="0" t="n">
        <f aca="false">C117/C112*100</f>
        <v>26.2446043165468</v>
      </c>
      <c r="B117" s="17" t="s">
        <v>276</v>
      </c>
      <c r="C117" s="18" t="n">
        <v>1824</v>
      </c>
      <c r="D117" s="109" t="s">
        <v>173</v>
      </c>
      <c r="E117" s="109" t="s">
        <v>173</v>
      </c>
      <c r="F117" s="109" t="s">
        <v>173</v>
      </c>
      <c r="G117" s="109" t="s">
        <v>173</v>
      </c>
      <c r="H117" s="109" t="s">
        <v>173</v>
      </c>
      <c r="I117" s="109" t="s">
        <v>173</v>
      </c>
      <c r="J117" s="109" t="s">
        <v>173</v>
      </c>
      <c r="K117" s="109" t="s">
        <v>173</v>
      </c>
      <c r="L117" s="18" t="n">
        <v>1824</v>
      </c>
      <c r="M117" s="109" t="s">
        <v>173</v>
      </c>
      <c r="O117" s="17" t="s">
        <v>221</v>
      </c>
      <c r="P117" s="18" t="n">
        <v>33712</v>
      </c>
      <c r="Q117" s="18" t="n">
        <v>21843</v>
      </c>
      <c r="R117" s="109" t="s">
        <v>173</v>
      </c>
      <c r="S117" s="109" t="s">
        <v>173</v>
      </c>
      <c r="T117" s="109" t="s">
        <v>173</v>
      </c>
      <c r="U117" s="109" t="s">
        <v>173</v>
      </c>
      <c r="V117" s="109" t="s">
        <v>173</v>
      </c>
      <c r="W117" s="109" t="s">
        <v>173</v>
      </c>
      <c r="X117" s="109" t="s">
        <v>173</v>
      </c>
      <c r="Y117" s="18" t="n">
        <v>11868</v>
      </c>
      <c r="Z117" s="109" t="s">
        <v>173</v>
      </c>
    </row>
    <row r="118" customFormat="false" ht="13.8" hidden="false" customHeight="false" outlineLevel="0" collapsed="false">
      <c r="A118" s="0" t="n">
        <f aca="false">C118/C112*100</f>
        <v>26.0431654676259</v>
      </c>
      <c r="B118" s="17" t="s">
        <v>195</v>
      </c>
      <c r="C118" s="18" t="n">
        <v>1810</v>
      </c>
      <c r="D118" s="109" t="s">
        <v>173</v>
      </c>
      <c r="E118" s="109" t="s">
        <v>173</v>
      </c>
      <c r="F118" s="109" t="s">
        <v>173</v>
      </c>
      <c r="G118" s="109" t="s">
        <v>173</v>
      </c>
      <c r="H118" s="109" t="s">
        <v>173</v>
      </c>
      <c r="I118" s="109" t="s">
        <v>173</v>
      </c>
      <c r="J118" s="18" t="n">
        <v>1810</v>
      </c>
      <c r="K118" s="109" t="s">
        <v>173</v>
      </c>
      <c r="L118" s="109" t="s">
        <v>173</v>
      </c>
      <c r="M118" s="109" t="s">
        <v>173</v>
      </c>
      <c r="O118" s="17" t="s">
        <v>258</v>
      </c>
      <c r="P118" s="18" t="n">
        <v>33563</v>
      </c>
      <c r="Q118" s="18" t="n">
        <v>654</v>
      </c>
      <c r="R118" s="109" t="s">
        <v>173</v>
      </c>
      <c r="S118" s="109" t="s">
        <v>173</v>
      </c>
      <c r="T118" s="109" t="s">
        <v>173</v>
      </c>
      <c r="U118" s="109" t="s">
        <v>173</v>
      </c>
      <c r="V118" s="109" t="s">
        <v>173</v>
      </c>
      <c r="W118" s="18" t="n">
        <v>29147</v>
      </c>
      <c r="X118" s="18" t="n">
        <v>1886</v>
      </c>
      <c r="Y118" s="18" t="n">
        <v>1876</v>
      </c>
      <c r="Z118" s="109" t="s">
        <v>173</v>
      </c>
    </row>
    <row r="119" customFormat="false" ht="13.8" hidden="false" customHeight="false" outlineLevel="0" collapsed="false">
      <c r="A119" s="0" t="n">
        <f aca="false">C119/C118*100</f>
        <v>97.6795580110497</v>
      </c>
      <c r="B119" s="17" t="s">
        <v>231</v>
      </c>
      <c r="C119" s="18" t="n">
        <v>1768</v>
      </c>
      <c r="D119" s="109" t="s">
        <v>173</v>
      </c>
      <c r="E119" s="109" t="s">
        <v>173</v>
      </c>
      <c r="F119" s="109" t="s">
        <v>173</v>
      </c>
      <c r="G119" s="109" t="s">
        <v>173</v>
      </c>
      <c r="H119" s="109" t="s">
        <v>173</v>
      </c>
      <c r="I119" s="109" t="s">
        <v>173</v>
      </c>
      <c r="J119" s="109" t="s">
        <v>173</v>
      </c>
      <c r="K119" s="18" t="n">
        <v>1768</v>
      </c>
      <c r="L119" s="109" t="s">
        <v>173</v>
      </c>
      <c r="M119" s="109" t="s">
        <v>173</v>
      </c>
      <c r="O119" s="17" t="s">
        <v>222</v>
      </c>
      <c r="P119" s="18" t="n">
        <v>32634</v>
      </c>
      <c r="Q119" s="18" t="n">
        <v>32029</v>
      </c>
      <c r="R119" s="109" t="s">
        <v>173</v>
      </c>
      <c r="S119" s="18" t="n">
        <v>604</v>
      </c>
      <c r="T119" s="109" t="s">
        <v>173</v>
      </c>
      <c r="U119" s="109" t="s">
        <v>173</v>
      </c>
      <c r="V119" s="109" t="s">
        <v>173</v>
      </c>
      <c r="W119" s="109" t="s">
        <v>173</v>
      </c>
      <c r="X119" s="109" t="s">
        <v>173</v>
      </c>
      <c r="Y119" s="109" t="s">
        <v>173</v>
      </c>
      <c r="Z119" s="109" t="s">
        <v>173</v>
      </c>
    </row>
    <row r="120" customFormat="false" ht="13.8" hidden="false" customHeight="false" outlineLevel="0" collapsed="false">
      <c r="A120" s="0" t="n">
        <f aca="false">C120/C118*100</f>
        <v>75.3591160220994</v>
      </c>
      <c r="B120" s="17" t="s">
        <v>258</v>
      </c>
      <c r="C120" s="18" t="n">
        <v>1364</v>
      </c>
      <c r="D120" s="18" t="n">
        <v>1364</v>
      </c>
      <c r="E120" s="109" t="s">
        <v>173</v>
      </c>
      <c r="F120" s="109" t="s">
        <v>173</v>
      </c>
      <c r="G120" s="109" t="s">
        <v>173</v>
      </c>
      <c r="H120" s="109" t="s">
        <v>173</v>
      </c>
      <c r="I120" s="109" t="s">
        <v>173</v>
      </c>
      <c r="J120" s="109" t="s">
        <v>173</v>
      </c>
      <c r="K120" s="109" t="s">
        <v>173</v>
      </c>
      <c r="L120" s="109" t="s">
        <v>173</v>
      </c>
      <c r="M120" s="109" t="s">
        <v>173</v>
      </c>
      <c r="O120" s="17" t="s">
        <v>252</v>
      </c>
      <c r="P120" s="18" t="n">
        <v>32345</v>
      </c>
      <c r="Q120" s="109" t="s">
        <v>173</v>
      </c>
      <c r="R120" s="109" t="s">
        <v>173</v>
      </c>
      <c r="S120" s="109" t="s">
        <v>173</v>
      </c>
      <c r="T120" s="109" t="s">
        <v>173</v>
      </c>
      <c r="U120" s="109" t="s">
        <v>173</v>
      </c>
      <c r="V120" s="18" t="n">
        <v>17638</v>
      </c>
      <c r="W120" s="109" t="s">
        <v>173</v>
      </c>
      <c r="X120" s="18" t="n">
        <v>14707</v>
      </c>
      <c r="Y120" s="109" t="s">
        <v>173</v>
      </c>
      <c r="Z120" s="109" t="s">
        <v>173</v>
      </c>
    </row>
    <row r="121" customFormat="false" ht="13.8" hidden="false" customHeight="false" outlineLevel="0" collapsed="false">
      <c r="A121" s="0" t="n">
        <f aca="false">C121/C118*100</f>
        <v>49.9447513812155</v>
      </c>
      <c r="B121" s="17" t="s">
        <v>187</v>
      </c>
      <c r="C121" s="18" t="n">
        <v>904</v>
      </c>
      <c r="D121" s="109" t="s">
        <v>173</v>
      </c>
      <c r="E121" s="109" t="s">
        <v>173</v>
      </c>
      <c r="F121" s="109" t="s">
        <v>173</v>
      </c>
      <c r="G121" s="109" t="s">
        <v>173</v>
      </c>
      <c r="H121" s="109" t="s">
        <v>173</v>
      </c>
      <c r="I121" s="18" t="n">
        <v>904</v>
      </c>
      <c r="J121" s="109" t="s">
        <v>173</v>
      </c>
      <c r="K121" s="109" t="s">
        <v>173</v>
      </c>
      <c r="L121" s="109" t="s">
        <v>173</v>
      </c>
      <c r="M121" s="109" t="s">
        <v>173</v>
      </c>
      <c r="O121" s="17" t="s">
        <v>247</v>
      </c>
      <c r="P121" s="18" t="n">
        <v>26250</v>
      </c>
      <c r="Q121" s="109" t="s">
        <v>173</v>
      </c>
      <c r="R121" s="109" t="s">
        <v>173</v>
      </c>
      <c r="S121" s="109" t="s">
        <v>173</v>
      </c>
      <c r="T121" s="109" t="s">
        <v>173</v>
      </c>
      <c r="U121" s="109" t="s">
        <v>173</v>
      </c>
      <c r="V121" s="109" t="s">
        <v>173</v>
      </c>
      <c r="W121" s="109" t="s">
        <v>173</v>
      </c>
      <c r="X121" s="18" t="n">
        <v>26250</v>
      </c>
      <c r="Y121" s="109" t="s">
        <v>173</v>
      </c>
      <c r="Z121" s="109" t="s">
        <v>173</v>
      </c>
    </row>
    <row r="122" customFormat="false" ht="13.8" hidden="false" customHeight="false" outlineLevel="0" collapsed="false">
      <c r="A122" s="0" t="n">
        <f aca="false">C122/C118*100</f>
        <v>42.8729281767956</v>
      </c>
      <c r="B122" s="17" t="s">
        <v>224</v>
      </c>
      <c r="C122" s="18" t="n">
        <v>776</v>
      </c>
      <c r="D122" s="109" t="s">
        <v>173</v>
      </c>
      <c r="E122" s="109" t="s">
        <v>173</v>
      </c>
      <c r="F122" s="109" t="s">
        <v>173</v>
      </c>
      <c r="G122" s="18" t="n">
        <v>776</v>
      </c>
      <c r="H122" s="109" t="s">
        <v>173</v>
      </c>
      <c r="I122" s="109" t="s">
        <v>173</v>
      </c>
      <c r="J122" s="109" t="s">
        <v>173</v>
      </c>
      <c r="K122" s="109" t="s">
        <v>173</v>
      </c>
      <c r="L122" s="109" t="s">
        <v>173</v>
      </c>
      <c r="M122" s="109" t="s">
        <v>173</v>
      </c>
      <c r="O122" s="17" t="s">
        <v>260</v>
      </c>
      <c r="P122" s="18" t="n">
        <v>15837</v>
      </c>
      <c r="Q122" s="109" t="s">
        <v>173</v>
      </c>
      <c r="R122" s="109" t="s">
        <v>173</v>
      </c>
      <c r="S122" s="109" t="s">
        <v>173</v>
      </c>
      <c r="T122" s="109" t="s">
        <v>173</v>
      </c>
      <c r="U122" s="109" t="s">
        <v>173</v>
      </c>
      <c r="V122" s="109" t="s">
        <v>173</v>
      </c>
      <c r="W122" s="18" t="n">
        <v>40</v>
      </c>
      <c r="X122" s="109" t="s">
        <v>173</v>
      </c>
      <c r="Y122" s="18" t="n">
        <v>15797</v>
      </c>
      <c r="Z122" s="109" t="s">
        <v>173</v>
      </c>
    </row>
    <row r="123" customFormat="false" ht="13.8" hidden="false" customHeight="false" outlineLevel="0" collapsed="false">
      <c r="A123" s="0" t="n">
        <f aca="false">C123/C118*100</f>
        <v>14.8066298342541</v>
      </c>
      <c r="B123" s="17" t="s">
        <v>213</v>
      </c>
      <c r="C123" s="18" t="n">
        <v>268</v>
      </c>
      <c r="D123" s="109" t="s">
        <v>173</v>
      </c>
      <c r="E123" s="109" t="s">
        <v>173</v>
      </c>
      <c r="F123" s="109" t="s">
        <v>173</v>
      </c>
      <c r="G123" s="109" t="s">
        <v>173</v>
      </c>
      <c r="H123" s="109" t="s">
        <v>173</v>
      </c>
      <c r="I123" s="109" t="s">
        <v>173</v>
      </c>
      <c r="J123" s="109" t="s">
        <v>173</v>
      </c>
      <c r="K123" s="109" t="s">
        <v>173</v>
      </c>
      <c r="L123" s="18" t="n">
        <v>268</v>
      </c>
      <c r="M123" s="109" t="s">
        <v>173</v>
      </c>
      <c r="O123" s="17" t="s">
        <v>65</v>
      </c>
      <c r="P123" s="18" t="n">
        <v>15167</v>
      </c>
      <c r="Q123" s="109" t="s">
        <v>173</v>
      </c>
      <c r="R123" s="109" t="s">
        <v>173</v>
      </c>
      <c r="S123" s="109" t="s">
        <v>173</v>
      </c>
      <c r="T123" s="109" t="s">
        <v>173</v>
      </c>
      <c r="U123" s="109" t="s">
        <v>173</v>
      </c>
      <c r="V123" s="18" t="n">
        <v>1652</v>
      </c>
      <c r="W123" s="18" t="n">
        <v>272</v>
      </c>
      <c r="X123" s="18" t="n">
        <v>1445</v>
      </c>
      <c r="Y123" s="18" t="n">
        <v>11799</v>
      </c>
      <c r="Z123" s="109" t="s">
        <v>173</v>
      </c>
    </row>
    <row r="124" customFormat="false" ht="13.8" hidden="false" customHeight="false" outlineLevel="0" collapsed="false">
      <c r="A124" s="0" t="n">
        <f aca="false">C124/C118*100</f>
        <v>9.83425414364641</v>
      </c>
      <c r="B124" s="17" t="s">
        <v>286</v>
      </c>
      <c r="C124" s="18" t="n">
        <v>178</v>
      </c>
      <c r="D124" s="109" t="s">
        <v>173</v>
      </c>
      <c r="E124" s="109" t="s">
        <v>173</v>
      </c>
      <c r="F124" s="109" t="s">
        <v>173</v>
      </c>
      <c r="G124" s="109" t="s">
        <v>173</v>
      </c>
      <c r="H124" s="109" t="s">
        <v>173</v>
      </c>
      <c r="I124" s="109" t="s">
        <v>173</v>
      </c>
      <c r="J124" s="18" t="n">
        <v>9</v>
      </c>
      <c r="K124" s="109" t="s">
        <v>173</v>
      </c>
      <c r="L124" s="18" t="n">
        <v>169</v>
      </c>
      <c r="M124" s="109" t="s">
        <v>173</v>
      </c>
      <c r="O124" s="17" t="s">
        <v>198</v>
      </c>
      <c r="P124" s="18" t="n">
        <v>13965</v>
      </c>
      <c r="Q124" s="18" t="n">
        <v>13965</v>
      </c>
      <c r="R124" s="109" t="s">
        <v>173</v>
      </c>
      <c r="S124" s="109" t="s">
        <v>173</v>
      </c>
      <c r="T124" s="109" t="s">
        <v>173</v>
      </c>
      <c r="U124" s="109" t="s">
        <v>173</v>
      </c>
      <c r="V124" s="109" t="s">
        <v>173</v>
      </c>
      <c r="W124" s="109" t="s">
        <v>173</v>
      </c>
      <c r="X124" s="109" t="s">
        <v>173</v>
      </c>
      <c r="Y124" s="109" t="s">
        <v>173</v>
      </c>
      <c r="Z124" s="109" t="s">
        <v>173</v>
      </c>
    </row>
    <row r="125" customFormat="false" ht="13.8" hidden="false" customHeight="false" outlineLevel="0" collapsed="false">
      <c r="O125" s="17" t="s">
        <v>244</v>
      </c>
      <c r="P125" s="18" t="n">
        <v>11123</v>
      </c>
      <c r="Q125" s="18" t="n">
        <v>1373</v>
      </c>
      <c r="R125" s="18" t="n">
        <v>159</v>
      </c>
      <c r="S125" s="18" t="n">
        <v>31</v>
      </c>
      <c r="T125" s="109" t="s">
        <v>173</v>
      </c>
      <c r="U125" s="109" t="s">
        <v>173</v>
      </c>
      <c r="V125" s="109" t="s">
        <v>173</v>
      </c>
      <c r="W125" s="18" t="n">
        <v>2955</v>
      </c>
      <c r="X125" s="109" t="s">
        <v>173</v>
      </c>
      <c r="Y125" s="18" t="n">
        <v>6606</v>
      </c>
      <c r="Z125" s="109" t="s">
        <v>173</v>
      </c>
    </row>
    <row r="126" customFormat="false" ht="13.8" hidden="false" customHeight="false" outlineLevel="0" collapsed="false">
      <c r="O126" s="17" t="s">
        <v>235</v>
      </c>
      <c r="P126" s="18" t="n">
        <v>8807</v>
      </c>
      <c r="Q126" s="18" t="n">
        <v>4612</v>
      </c>
      <c r="R126" s="109" t="s">
        <v>173</v>
      </c>
      <c r="S126" s="109" t="s">
        <v>173</v>
      </c>
      <c r="T126" s="109" t="s">
        <v>173</v>
      </c>
      <c r="U126" s="109" t="s">
        <v>173</v>
      </c>
      <c r="V126" s="109" t="s">
        <v>173</v>
      </c>
      <c r="W126" s="109" t="s">
        <v>173</v>
      </c>
      <c r="X126" s="109" t="s">
        <v>173</v>
      </c>
      <c r="Y126" s="18" t="n">
        <v>4196</v>
      </c>
      <c r="Z126" s="109" t="s">
        <v>173</v>
      </c>
    </row>
    <row r="127" customFormat="false" ht="13.8" hidden="false" customHeight="false" outlineLevel="0" collapsed="false">
      <c r="O127" s="17" t="s">
        <v>236</v>
      </c>
      <c r="P127" s="18" t="n">
        <v>6707</v>
      </c>
      <c r="Q127" s="109" t="s">
        <v>173</v>
      </c>
      <c r="R127" s="109" t="s">
        <v>173</v>
      </c>
      <c r="S127" s="109" t="s">
        <v>173</v>
      </c>
      <c r="T127" s="109" t="s">
        <v>173</v>
      </c>
      <c r="U127" s="109" t="s">
        <v>173</v>
      </c>
      <c r="V127" s="109" t="s">
        <v>173</v>
      </c>
      <c r="W127" s="109" t="s">
        <v>173</v>
      </c>
      <c r="X127" s="109" t="s">
        <v>173</v>
      </c>
      <c r="Y127" s="18" t="n">
        <v>6707</v>
      </c>
      <c r="Z127" s="109" t="s">
        <v>173</v>
      </c>
    </row>
    <row r="128" customFormat="false" ht="13.8" hidden="false" customHeight="false" outlineLevel="0" collapsed="false">
      <c r="O128" s="17" t="s">
        <v>213</v>
      </c>
      <c r="P128" s="18" t="n">
        <v>6538</v>
      </c>
      <c r="Q128" s="109" t="s">
        <v>173</v>
      </c>
      <c r="R128" s="109" t="s">
        <v>173</v>
      </c>
      <c r="S128" s="18" t="n">
        <v>16</v>
      </c>
      <c r="T128" s="109" t="s">
        <v>173</v>
      </c>
      <c r="U128" s="109" t="s">
        <v>173</v>
      </c>
      <c r="V128" s="109" t="s">
        <v>173</v>
      </c>
      <c r="W128" s="109" t="s">
        <v>173</v>
      </c>
      <c r="X128" s="18" t="n">
        <v>6522</v>
      </c>
      <c r="Y128" s="109" t="s">
        <v>173</v>
      </c>
      <c r="Z128" s="109" t="s">
        <v>173</v>
      </c>
    </row>
    <row r="129" customFormat="false" ht="13.8" hidden="false" customHeight="false" outlineLevel="0" collapsed="false">
      <c r="O129" s="17" t="s">
        <v>250</v>
      </c>
      <c r="P129" s="18" t="n">
        <v>6431</v>
      </c>
      <c r="Q129" s="18" t="n">
        <v>6431</v>
      </c>
      <c r="R129" s="109" t="s">
        <v>173</v>
      </c>
      <c r="S129" s="109" t="s">
        <v>173</v>
      </c>
      <c r="T129" s="109" t="s">
        <v>173</v>
      </c>
      <c r="U129" s="109" t="s">
        <v>173</v>
      </c>
      <c r="V129" s="109" t="s">
        <v>173</v>
      </c>
      <c r="W129" s="109" t="s">
        <v>173</v>
      </c>
      <c r="X129" s="109" t="s">
        <v>173</v>
      </c>
      <c r="Y129" s="109" t="s">
        <v>173</v>
      </c>
      <c r="Z129" s="109" t="s">
        <v>173</v>
      </c>
    </row>
    <row r="130" customFormat="false" ht="13.8" hidden="false" customHeight="false" outlineLevel="0" collapsed="false">
      <c r="O130" s="17" t="s">
        <v>208</v>
      </c>
      <c r="P130" s="18" t="n">
        <v>5386</v>
      </c>
      <c r="Q130" s="109" t="s">
        <v>173</v>
      </c>
      <c r="R130" s="109" t="s">
        <v>173</v>
      </c>
      <c r="S130" s="109" t="s">
        <v>173</v>
      </c>
      <c r="T130" s="109" t="s">
        <v>173</v>
      </c>
      <c r="U130" s="109" t="s">
        <v>173</v>
      </c>
      <c r="V130" s="18" t="n">
        <v>347</v>
      </c>
      <c r="W130" s="109" t="s">
        <v>173</v>
      </c>
      <c r="X130" s="18" t="n">
        <v>4594</v>
      </c>
      <c r="Y130" s="18" t="n">
        <v>445</v>
      </c>
      <c r="Z130" s="109" t="s">
        <v>173</v>
      </c>
    </row>
    <row r="131" customFormat="false" ht="13.8" hidden="false" customHeight="false" outlineLevel="0" collapsed="false">
      <c r="O131" s="17" t="s">
        <v>249</v>
      </c>
      <c r="P131" s="18" t="n">
        <v>5110</v>
      </c>
      <c r="Q131" s="109" t="s">
        <v>173</v>
      </c>
      <c r="R131" s="18" t="n">
        <v>2820</v>
      </c>
      <c r="S131" s="109" t="s">
        <v>173</v>
      </c>
      <c r="T131" s="109" t="s">
        <v>173</v>
      </c>
      <c r="U131" s="109" t="s">
        <v>173</v>
      </c>
      <c r="V131" s="109" t="s">
        <v>173</v>
      </c>
      <c r="W131" s="18" t="n">
        <v>484</v>
      </c>
      <c r="X131" s="18" t="n">
        <v>1805</v>
      </c>
      <c r="Y131" s="109" t="s">
        <v>173</v>
      </c>
      <c r="Z131" s="109" t="s">
        <v>173</v>
      </c>
    </row>
    <row r="132" customFormat="false" ht="13.8" hidden="false" customHeight="false" outlineLevel="0" collapsed="false">
      <c r="O132" s="17" t="s">
        <v>225</v>
      </c>
      <c r="P132" s="18" t="n">
        <v>4670</v>
      </c>
      <c r="Q132" s="109" t="s">
        <v>173</v>
      </c>
      <c r="R132" s="18" t="n">
        <v>4670</v>
      </c>
      <c r="S132" s="109" t="s">
        <v>173</v>
      </c>
      <c r="T132" s="109" t="s">
        <v>173</v>
      </c>
      <c r="U132" s="109" t="s">
        <v>173</v>
      </c>
      <c r="V132" s="109" t="s">
        <v>173</v>
      </c>
      <c r="W132" s="109" t="s">
        <v>173</v>
      </c>
      <c r="X132" s="109" t="s">
        <v>173</v>
      </c>
      <c r="Y132" s="109" t="s">
        <v>173</v>
      </c>
      <c r="Z132" s="109" t="s">
        <v>173</v>
      </c>
    </row>
    <row r="133" customFormat="false" ht="13.8" hidden="false" customHeight="false" outlineLevel="0" collapsed="false">
      <c r="O133" s="17" t="s">
        <v>163</v>
      </c>
      <c r="P133" s="18" t="n">
        <v>4388</v>
      </c>
      <c r="Q133" s="18" t="n">
        <v>40</v>
      </c>
      <c r="R133" s="109" t="s">
        <v>173</v>
      </c>
      <c r="S133" s="18" t="n">
        <v>1471</v>
      </c>
      <c r="T133" s="109" t="s">
        <v>173</v>
      </c>
      <c r="U133" s="109" t="s">
        <v>173</v>
      </c>
      <c r="V133" s="18" t="n">
        <v>7</v>
      </c>
      <c r="W133" s="18" t="n">
        <v>2870</v>
      </c>
      <c r="X133" s="109" t="s">
        <v>173</v>
      </c>
      <c r="Y133" s="109" t="s">
        <v>173</v>
      </c>
      <c r="Z133" s="109" t="s">
        <v>173</v>
      </c>
    </row>
    <row r="134" customFormat="false" ht="13.8" hidden="false" customHeight="false" outlineLevel="0" collapsed="false">
      <c r="O134" s="17" t="s">
        <v>245</v>
      </c>
      <c r="P134" s="18" t="n">
        <v>4244</v>
      </c>
      <c r="Q134" s="109" t="s">
        <v>173</v>
      </c>
      <c r="R134" s="109" t="s">
        <v>173</v>
      </c>
      <c r="S134" s="109" t="s">
        <v>173</v>
      </c>
      <c r="T134" s="109" t="s">
        <v>173</v>
      </c>
      <c r="U134" s="109" t="s">
        <v>173</v>
      </c>
      <c r="V134" s="109" t="s">
        <v>173</v>
      </c>
      <c r="W134" s="18" t="n">
        <v>4244</v>
      </c>
      <c r="X134" s="109" t="s">
        <v>173</v>
      </c>
      <c r="Y134" s="109" t="s">
        <v>173</v>
      </c>
      <c r="Z134" s="109" t="s">
        <v>173</v>
      </c>
    </row>
    <row r="135" customFormat="false" ht="13.8" hidden="false" customHeight="false" outlineLevel="0" collapsed="false">
      <c r="O135" s="17" t="s">
        <v>224</v>
      </c>
      <c r="P135" s="18" t="n">
        <v>3962</v>
      </c>
      <c r="Q135" s="18" t="n">
        <v>75</v>
      </c>
      <c r="R135" s="109" t="s">
        <v>173</v>
      </c>
      <c r="S135" s="109" t="s">
        <v>173</v>
      </c>
      <c r="T135" s="109" t="s">
        <v>173</v>
      </c>
      <c r="U135" s="109" t="s">
        <v>173</v>
      </c>
      <c r="V135" s="109" t="s">
        <v>173</v>
      </c>
      <c r="W135" s="18" t="n">
        <v>1600</v>
      </c>
      <c r="X135" s="109" t="s">
        <v>173</v>
      </c>
      <c r="Y135" s="18" t="n">
        <v>2287</v>
      </c>
      <c r="Z135" s="109" t="s">
        <v>173</v>
      </c>
    </row>
    <row r="136" customFormat="false" ht="13.8" hidden="false" customHeight="false" outlineLevel="0" collapsed="false">
      <c r="O136" s="17" t="s">
        <v>309</v>
      </c>
      <c r="P136" s="18" t="n">
        <v>3425</v>
      </c>
      <c r="Q136" s="109" t="s">
        <v>173</v>
      </c>
      <c r="R136" s="18" t="n">
        <v>3425</v>
      </c>
      <c r="S136" s="109" t="s">
        <v>173</v>
      </c>
      <c r="T136" s="109" t="s">
        <v>173</v>
      </c>
      <c r="U136" s="109" t="s">
        <v>173</v>
      </c>
      <c r="V136" s="109" t="s">
        <v>173</v>
      </c>
      <c r="W136" s="109" t="s">
        <v>173</v>
      </c>
      <c r="X136" s="109" t="s">
        <v>173</v>
      </c>
      <c r="Y136" s="109" t="s">
        <v>173</v>
      </c>
      <c r="Z136" s="109" t="s">
        <v>173</v>
      </c>
    </row>
    <row r="137" customFormat="false" ht="13.8" hidden="false" customHeight="false" outlineLevel="0" collapsed="false">
      <c r="O137" s="17" t="s">
        <v>257</v>
      </c>
      <c r="P137" s="18" t="n">
        <v>2701</v>
      </c>
      <c r="Q137" s="18" t="n">
        <v>2701</v>
      </c>
      <c r="R137" s="109" t="s">
        <v>173</v>
      </c>
      <c r="S137" s="109" t="s">
        <v>173</v>
      </c>
      <c r="T137" s="109" t="s">
        <v>173</v>
      </c>
      <c r="U137" s="109" t="s">
        <v>173</v>
      </c>
      <c r="V137" s="109" t="s">
        <v>173</v>
      </c>
      <c r="W137" s="109" t="s">
        <v>173</v>
      </c>
      <c r="X137" s="109" t="s">
        <v>173</v>
      </c>
      <c r="Y137" s="109" t="s">
        <v>173</v>
      </c>
      <c r="Z137" s="109" t="s">
        <v>173</v>
      </c>
    </row>
    <row r="138" customFormat="false" ht="13.8" hidden="false" customHeight="false" outlineLevel="0" collapsed="false">
      <c r="O138" s="17" t="s">
        <v>261</v>
      </c>
      <c r="P138" s="18" t="n">
        <v>1753</v>
      </c>
      <c r="Q138" s="109" t="s">
        <v>173</v>
      </c>
      <c r="R138" s="109" t="s">
        <v>173</v>
      </c>
      <c r="S138" s="109" t="s">
        <v>173</v>
      </c>
      <c r="T138" s="109" t="s">
        <v>173</v>
      </c>
      <c r="U138" s="109" t="s">
        <v>173</v>
      </c>
      <c r="V138" s="109" t="s">
        <v>173</v>
      </c>
      <c r="W138" s="109" t="s">
        <v>173</v>
      </c>
      <c r="X138" s="18" t="n">
        <v>411</v>
      </c>
      <c r="Y138" s="18" t="n">
        <v>1342</v>
      </c>
      <c r="Z138" s="109" t="s">
        <v>173</v>
      </c>
    </row>
    <row r="139" customFormat="false" ht="13.8" hidden="false" customHeight="false" outlineLevel="0" collapsed="false">
      <c r="O139" s="17" t="s">
        <v>200</v>
      </c>
      <c r="P139" s="18" t="n">
        <v>1750</v>
      </c>
      <c r="Q139" s="109" t="s">
        <v>173</v>
      </c>
      <c r="R139" s="109" t="s">
        <v>173</v>
      </c>
      <c r="S139" s="109" t="s">
        <v>173</v>
      </c>
      <c r="T139" s="109" t="s">
        <v>173</v>
      </c>
      <c r="U139" s="109" t="s">
        <v>173</v>
      </c>
      <c r="V139" s="109" t="s">
        <v>173</v>
      </c>
      <c r="W139" s="109" t="s">
        <v>173</v>
      </c>
      <c r="X139" s="18" t="n">
        <v>6</v>
      </c>
      <c r="Y139" s="18" t="n">
        <v>1745</v>
      </c>
      <c r="Z139" s="109" t="s">
        <v>173</v>
      </c>
    </row>
    <row r="140" customFormat="false" ht="13.8" hidden="false" customHeight="false" outlineLevel="0" collapsed="false">
      <c r="O140" s="17" t="s">
        <v>286</v>
      </c>
      <c r="P140" s="18" t="n">
        <v>1530</v>
      </c>
      <c r="Q140" s="109" t="s">
        <v>173</v>
      </c>
      <c r="R140" s="109" t="s">
        <v>173</v>
      </c>
      <c r="S140" s="109" t="s">
        <v>173</v>
      </c>
      <c r="T140" s="109" t="s">
        <v>173</v>
      </c>
      <c r="U140" s="109" t="s">
        <v>173</v>
      </c>
      <c r="V140" s="109" t="s">
        <v>173</v>
      </c>
      <c r="W140" s="109" t="s">
        <v>173</v>
      </c>
      <c r="X140" s="18" t="n">
        <v>601</v>
      </c>
      <c r="Y140" s="18" t="n">
        <v>929</v>
      </c>
      <c r="Z140" s="109" t="s">
        <v>173</v>
      </c>
    </row>
    <row r="141" customFormat="false" ht="13.8" hidden="false" customHeight="false" outlineLevel="0" collapsed="false">
      <c r="O141" s="17" t="s">
        <v>243</v>
      </c>
      <c r="P141" s="18" t="n">
        <v>1508</v>
      </c>
      <c r="Q141" s="18" t="n">
        <v>1508</v>
      </c>
      <c r="R141" s="109" t="s">
        <v>173</v>
      </c>
      <c r="S141" s="109" t="s">
        <v>173</v>
      </c>
      <c r="T141" s="109" t="s">
        <v>173</v>
      </c>
      <c r="U141" s="109" t="s">
        <v>173</v>
      </c>
      <c r="V141" s="109" t="s">
        <v>173</v>
      </c>
      <c r="W141" s="109" t="s">
        <v>173</v>
      </c>
      <c r="X141" s="109" t="s">
        <v>173</v>
      </c>
      <c r="Y141" s="109" t="s">
        <v>173</v>
      </c>
      <c r="Z141" s="109" t="s">
        <v>173</v>
      </c>
    </row>
    <row r="142" customFormat="false" ht="13.8" hidden="false" customHeight="false" outlineLevel="0" collapsed="false">
      <c r="O142" s="17" t="s">
        <v>328</v>
      </c>
      <c r="P142" s="18" t="n">
        <v>1262</v>
      </c>
      <c r="Q142" s="109" t="s">
        <v>173</v>
      </c>
      <c r="R142" s="109" t="s">
        <v>173</v>
      </c>
      <c r="S142" s="109" t="s">
        <v>173</v>
      </c>
      <c r="T142" s="109" t="s">
        <v>173</v>
      </c>
      <c r="U142" s="109" t="s">
        <v>173</v>
      </c>
      <c r="V142" s="109" t="s">
        <v>173</v>
      </c>
      <c r="W142" s="109" t="s">
        <v>173</v>
      </c>
      <c r="X142" s="18" t="n">
        <v>1262</v>
      </c>
      <c r="Y142" s="109" t="s">
        <v>173</v>
      </c>
      <c r="Z142" s="109" t="s">
        <v>173</v>
      </c>
    </row>
    <row r="143" customFormat="false" ht="13.8" hidden="false" customHeight="false" outlineLevel="0" collapsed="false">
      <c r="O143" s="17" t="s">
        <v>302</v>
      </c>
      <c r="P143" s="18" t="n">
        <v>881</v>
      </c>
      <c r="Q143" s="18" t="n">
        <v>424</v>
      </c>
      <c r="R143" s="109" t="s">
        <v>173</v>
      </c>
      <c r="S143" s="109" t="s">
        <v>173</v>
      </c>
      <c r="T143" s="109" t="s">
        <v>173</v>
      </c>
      <c r="U143" s="109" t="s">
        <v>173</v>
      </c>
      <c r="V143" s="109" t="s">
        <v>173</v>
      </c>
      <c r="W143" s="109" t="s">
        <v>173</v>
      </c>
      <c r="X143" s="18" t="n">
        <v>323</v>
      </c>
      <c r="Y143" s="18" t="n">
        <v>135</v>
      </c>
      <c r="Z143" s="109" t="s">
        <v>173</v>
      </c>
    </row>
    <row r="144" customFormat="false" ht="13.8" hidden="false" customHeight="false" outlineLevel="0" collapsed="false">
      <c r="O144" s="17" t="n">
        <v>24</v>
      </c>
      <c r="P144" s="18" t="n">
        <v>830</v>
      </c>
      <c r="Q144" s="109" t="s">
        <v>173</v>
      </c>
      <c r="R144" s="109" t="s">
        <v>173</v>
      </c>
      <c r="S144" s="109" t="s">
        <v>173</v>
      </c>
      <c r="T144" s="109" t="s">
        <v>173</v>
      </c>
      <c r="U144" s="109" t="s">
        <v>173</v>
      </c>
      <c r="V144" s="109" t="s">
        <v>173</v>
      </c>
      <c r="W144" s="109" t="s">
        <v>173</v>
      </c>
      <c r="X144" s="18" t="n">
        <v>830</v>
      </c>
      <c r="Y144" s="109" t="s">
        <v>173</v>
      </c>
      <c r="Z144" s="109" t="s">
        <v>173</v>
      </c>
    </row>
    <row r="145" customFormat="false" ht="13.8" hidden="false" customHeight="false" outlineLevel="0" collapsed="false">
      <c r="O145" s="17" t="s">
        <v>233</v>
      </c>
      <c r="P145" s="18" t="n">
        <v>794</v>
      </c>
      <c r="Q145" s="109" t="s">
        <v>173</v>
      </c>
      <c r="R145" s="109" t="s">
        <v>173</v>
      </c>
      <c r="S145" s="109" t="s">
        <v>173</v>
      </c>
      <c r="T145" s="109" t="s">
        <v>173</v>
      </c>
      <c r="U145" s="109" t="s">
        <v>173</v>
      </c>
      <c r="V145" s="109" t="s">
        <v>173</v>
      </c>
      <c r="W145" s="109" t="s">
        <v>173</v>
      </c>
      <c r="X145" s="18" t="n">
        <v>794</v>
      </c>
      <c r="Y145" s="109" t="s">
        <v>173</v>
      </c>
      <c r="Z145" s="109" t="s">
        <v>173</v>
      </c>
    </row>
    <row r="146" customFormat="false" ht="13.8" hidden="false" customHeight="false" outlineLevel="0" collapsed="false">
      <c r="O146" s="17" t="s">
        <v>202</v>
      </c>
      <c r="P146" s="18" t="n">
        <v>778</v>
      </c>
      <c r="Q146" s="18" t="n">
        <v>778</v>
      </c>
      <c r="R146" s="109" t="s">
        <v>173</v>
      </c>
      <c r="S146" s="109" t="s">
        <v>173</v>
      </c>
      <c r="T146" s="109" t="s">
        <v>173</v>
      </c>
      <c r="U146" s="109" t="s">
        <v>173</v>
      </c>
      <c r="V146" s="109" t="s">
        <v>173</v>
      </c>
      <c r="W146" s="109" t="s">
        <v>173</v>
      </c>
      <c r="X146" s="109" t="s">
        <v>173</v>
      </c>
      <c r="Y146" s="109" t="s">
        <v>173</v>
      </c>
      <c r="Z146" s="109" t="s">
        <v>173</v>
      </c>
    </row>
    <row r="147" customFormat="false" ht="13.8" hidden="false" customHeight="false" outlineLevel="0" collapsed="false">
      <c r="O147" s="17" t="s">
        <v>216</v>
      </c>
      <c r="P147" s="18" t="n">
        <v>639</v>
      </c>
      <c r="Q147" s="109" t="s">
        <v>173</v>
      </c>
      <c r="R147" s="109" t="s">
        <v>173</v>
      </c>
      <c r="S147" s="109" t="s">
        <v>173</v>
      </c>
      <c r="T147" s="109" t="s">
        <v>173</v>
      </c>
      <c r="U147" s="109" t="s">
        <v>173</v>
      </c>
      <c r="V147" s="109" t="s">
        <v>173</v>
      </c>
      <c r="W147" s="109" t="s">
        <v>173</v>
      </c>
      <c r="X147" s="109" t="s">
        <v>173</v>
      </c>
      <c r="Y147" s="18" t="n">
        <v>639</v>
      </c>
      <c r="Z147" s="109" t="s">
        <v>173</v>
      </c>
    </row>
    <row r="148" customFormat="false" ht="13.8" hidden="false" customHeight="false" outlineLevel="0" collapsed="false">
      <c r="O148" s="17" t="s">
        <v>263</v>
      </c>
      <c r="P148" s="18" t="n">
        <v>361</v>
      </c>
      <c r="Q148" s="18" t="n">
        <v>361</v>
      </c>
      <c r="R148" s="109" t="s">
        <v>173</v>
      </c>
      <c r="S148" s="109" t="s">
        <v>173</v>
      </c>
      <c r="T148" s="109" t="s">
        <v>173</v>
      </c>
      <c r="U148" s="109" t="s">
        <v>173</v>
      </c>
      <c r="V148" s="109" t="s">
        <v>173</v>
      </c>
      <c r="W148" s="109" t="s">
        <v>173</v>
      </c>
      <c r="X148" s="109" t="s">
        <v>173</v>
      </c>
      <c r="Y148" s="109" t="s">
        <v>173</v>
      </c>
      <c r="Z148" s="109" t="s">
        <v>173</v>
      </c>
    </row>
    <row r="149" customFormat="false" ht="13.8" hidden="false" customHeight="false" outlineLevel="0" collapsed="false">
      <c r="O149" s="17" t="s">
        <v>290</v>
      </c>
      <c r="P149" s="18" t="n">
        <v>299</v>
      </c>
      <c r="Q149" s="109" t="s">
        <v>173</v>
      </c>
      <c r="R149" s="109" t="s">
        <v>173</v>
      </c>
      <c r="S149" s="109" t="s">
        <v>173</v>
      </c>
      <c r="T149" s="109" t="s">
        <v>173</v>
      </c>
      <c r="U149" s="109" t="s">
        <v>173</v>
      </c>
      <c r="V149" s="109" t="s">
        <v>173</v>
      </c>
      <c r="W149" s="109" t="s">
        <v>173</v>
      </c>
      <c r="X149" s="109" t="s">
        <v>173</v>
      </c>
      <c r="Y149" s="18" t="n">
        <v>299</v>
      </c>
      <c r="Z149" s="109" t="s">
        <v>173</v>
      </c>
    </row>
    <row r="150" customFormat="false" ht="13.8" hidden="false" customHeight="false" outlineLevel="0" collapsed="false">
      <c r="O150" s="17" t="s">
        <v>276</v>
      </c>
      <c r="P150" s="18" t="n">
        <v>254</v>
      </c>
      <c r="Q150" s="109" t="s">
        <v>173</v>
      </c>
      <c r="R150" s="109" t="s">
        <v>173</v>
      </c>
      <c r="S150" s="109" t="s">
        <v>173</v>
      </c>
      <c r="T150" s="109" t="s">
        <v>173</v>
      </c>
      <c r="U150" s="109" t="s">
        <v>173</v>
      </c>
      <c r="V150" s="109" t="s">
        <v>173</v>
      </c>
      <c r="W150" s="109" t="s">
        <v>173</v>
      </c>
      <c r="X150" s="18" t="n">
        <v>254</v>
      </c>
      <c r="Y150" s="109" t="s">
        <v>173</v>
      </c>
      <c r="Z150" s="109" t="s">
        <v>173</v>
      </c>
    </row>
    <row r="151" customFormat="false" ht="13.8" hidden="false" customHeight="false" outlineLevel="0" collapsed="false">
      <c r="O151" s="17" t="s">
        <v>228</v>
      </c>
      <c r="P151" s="18" t="n">
        <v>226</v>
      </c>
      <c r="Q151" s="109" t="s">
        <v>173</v>
      </c>
      <c r="R151" s="109" t="s">
        <v>173</v>
      </c>
      <c r="S151" s="18" t="n">
        <v>183</v>
      </c>
      <c r="T151" s="109" t="s">
        <v>173</v>
      </c>
      <c r="U151" s="109" t="s">
        <v>173</v>
      </c>
      <c r="V151" s="109" t="s">
        <v>173</v>
      </c>
      <c r="W151" s="18" t="n">
        <v>42</v>
      </c>
      <c r="X151" s="109" t="s">
        <v>173</v>
      </c>
      <c r="Y151" s="109" t="s">
        <v>173</v>
      </c>
      <c r="Z151" s="109" t="s">
        <v>173</v>
      </c>
    </row>
    <row r="152" customFormat="false" ht="13.8" hidden="false" customHeight="false" outlineLevel="0" collapsed="false">
      <c r="O152" s="17" t="s">
        <v>291</v>
      </c>
      <c r="P152" s="18" t="n">
        <v>221</v>
      </c>
      <c r="Q152" s="109" t="s">
        <v>173</v>
      </c>
      <c r="R152" s="109" t="s">
        <v>173</v>
      </c>
      <c r="S152" s="109" t="s">
        <v>173</v>
      </c>
      <c r="T152" s="109" t="s">
        <v>173</v>
      </c>
      <c r="U152" s="109" t="s">
        <v>173</v>
      </c>
      <c r="V152" s="109" t="s">
        <v>173</v>
      </c>
      <c r="W152" s="109" t="s">
        <v>173</v>
      </c>
      <c r="X152" s="109" t="s">
        <v>173</v>
      </c>
      <c r="Y152" s="18" t="n">
        <v>221</v>
      </c>
      <c r="Z152" s="109" t="s">
        <v>173</v>
      </c>
    </row>
    <row r="153" customFormat="false" ht="13.8" hidden="false" customHeight="false" outlineLevel="0" collapsed="false">
      <c r="O153" s="17" t="s">
        <v>322</v>
      </c>
      <c r="P153" s="18" t="n">
        <v>215</v>
      </c>
      <c r="Q153" s="109" t="s">
        <v>173</v>
      </c>
      <c r="R153" s="109" t="s">
        <v>173</v>
      </c>
      <c r="S153" s="109" t="s">
        <v>173</v>
      </c>
      <c r="T153" s="109" t="s">
        <v>173</v>
      </c>
      <c r="U153" s="109" t="s">
        <v>173</v>
      </c>
      <c r="V153" s="109" t="s">
        <v>173</v>
      </c>
      <c r="W153" s="18" t="n">
        <v>201</v>
      </c>
      <c r="X153" s="109" t="s">
        <v>173</v>
      </c>
      <c r="Y153" s="18" t="n">
        <v>13</v>
      </c>
      <c r="Z153" s="109" t="s">
        <v>173</v>
      </c>
    </row>
    <row r="154" customFormat="false" ht="13.8" hidden="false" customHeight="false" outlineLevel="0" collapsed="false">
      <c r="O154" s="17" t="s">
        <v>259</v>
      </c>
      <c r="P154" s="18" t="n">
        <v>173</v>
      </c>
      <c r="Q154" s="109" t="s">
        <v>173</v>
      </c>
      <c r="R154" s="109" t="s">
        <v>173</v>
      </c>
      <c r="S154" s="109" t="s">
        <v>173</v>
      </c>
      <c r="T154" s="109" t="s">
        <v>173</v>
      </c>
      <c r="U154" s="109" t="s">
        <v>173</v>
      </c>
      <c r="V154" s="109" t="s">
        <v>173</v>
      </c>
      <c r="W154" s="109" t="s">
        <v>173</v>
      </c>
      <c r="X154" s="109" t="s">
        <v>173</v>
      </c>
      <c r="Y154" s="18" t="n">
        <v>173</v>
      </c>
      <c r="Z154" s="109" t="s">
        <v>173</v>
      </c>
    </row>
    <row r="155" customFormat="false" ht="13.8" hidden="false" customHeight="false" outlineLevel="0" collapsed="false">
      <c r="O155" s="17" t="s">
        <v>229</v>
      </c>
      <c r="P155" s="18" t="n">
        <v>151</v>
      </c>
      <c r="Q155" s="109" t="s">
        <v>173</v>
      </c>
      <c r="R155" s="109" t="s">
        <v>173</v>
      </c>
      <c r="S155" s="109" t="s">
        <v>173</v>
      </c>
      <c r="T155" s="109" t="s">
        <v>173</v>
      </c>
      <c r="U155" s="109" t="s">
        <v>173</v>
      </c>
      <c r="V155" s="109" t="s">
        <v>173</v>
      </c>
      <c r="W155" s="109" t="s">
        <v>173</v>
      </c>
      <c r="X155" s="109" t="s">
        <v>173</v>
      </c>
      <c r="Y155" s="18" t="n">
        <v>151</v>
      </c>
      <c r="Z155" s="109" t="s">
        <v>173</v>
      </c>
    </row>
    <row r="156" customFormat="false" ht="13.8" hidden="false" customHeight="false" outlineLevel="0" collapsed="false">
      <c r="O156" s="17" t="s">
        <v>301</v>
      </c>
      <c r="P156" s="18" t="n">
        <v>128</v>
      </c>
      <c r="Q156" s="109" t="s">
        <v>173</v>
      </c>
      <c r="R156" s="109" t="s">
        <v>173</v>
      </c>
      <c r="S156" s="109" t="s">
        <v>173</v>
      </c>
      <c r="T156" s="109" t="s">
        <v>173</v>
      </c>
      <c r="U156" s="109" t="s">
        <v>173</v>
      </c>
      <c r="V156" s="109" t="s">
        <v>173</v>
      </c>
      <c r="W156" s="18" t="n">
        <v>128</v>
      </c>
      <c r="X156" s="109" t="s">
        <v>173</v>
      </c>
      <c r="Y156" s="109" t="s">
        <v>173</v>
      </c>
      <c r="Z156" s="109" t="s">
        <v>173</v>
      </c>
    </row>
    <row r="157" customFormat="false" ht="13.8" hidden="false" customHeight="false" outlineLevel="0" collapsed="false">
      <c r="O157" s="17" t="s">
        <v>265</v>
      </c>
      <c r="P157" s="18" t="n">
        <v>122</v>
      </c>
      <c r="Q157" s="18" t="n">
        <v>122</v>
      </c>
      <c r="R157" s="109" t="s">
        <v>173</v>
      </c>
      <c r="S157" s="109" t="s">
        <v>173</v>
      </c>
      <c r="T157" s="109" t="s">
        <v>173</v>
      </c>
      <c r="U157" s="109" t="s">
        <v>173</v>
      </c>
      <c r="V157" s="109" t="s">
        <v>173</v>
      </c>
      <c r="W157" s="109" t="s">
        <v>173</v>
      </c>
      <c r="X157" s="109" t="s">
        <v>173</v>
      </c>
      <c r="Y157" s="109" t="s">
        <v>173</v>
      </c>
      <c r="Z157" s="109" t="s">
        <v>173</v>
      </c>
    </row>
    <row r="158" customFormat="false" ht="13.8" hidden="false" customHeight="false" outlineLevel="0" collapsed="false">
      <c r="O158" s="17" t="s">
        <v>297</v>
      </c>
      <c r="P158" s="18" t="n">
        <v>119</v>
      </c>
      <c r="Q158" s="109" t="s">
        <v>173</v>
      </c>
      <c r="R158" s="109" t="s">
        <v>173</v>
      </c>
      <c r="S158" s="109" t="s">
        <v>173</v>
      </c>
      <c r="T158" s="109" t="s">
        <v>173</v>
      </c>
      <c r="U158" s="109" t="s">
        <v>173</v>
      </c>
      <c r="V158" s="109" t="s">
        <v>173</v>
      </c>
      <c r="W158" s="109" t="s">
        <v>173</v>
      </c>
      <c r="X158" s="18" t="n">
        <v>119</v>
      </c>
      <c r="Y158" s="109" t="s">
        <v>173</v>
      </c>
      <c r="Z158" s="109" t="s">
        <v>173</v>
      </c>
    </row>
    <row r="159" customFormat="false" ht="13.8" hidden="false" customHeight="false" outlineLevel="0" collapsed="false">
      <c r="O159" s="17" t="s">
        <v>282</v>
      </c>
      <c r="P159" s="18" t="n">
        <v>95</v>
      </c>
      <c r="Q159" s="109" t="s">
        <v>173</v>
      </c>
      <c r="R159" s="109" t="s">
        <v>173</v>
      </c>
      <c r="S159" s="109" t="s">
        <v>173</v>
      </c>
      <c r="T159" s="109" t="s">
        <v>173</v>
      </c>
      <c r="U159" s="109" t="s">
        <v>173</v>
      </c>
      <c r="V159" s="109" t="s">
        <v>173</v>
      </c>
      <c r="W159" s="109" t="s">
        <v>173</v>
      </c>
      <c r="X159" s="18" t="n">
        <v>95</v>
      </c>
      <c r="Y159" s="109" t="s">
        <v>173</v>
      </c>
      <c r="Z159" s="109" t="s">
        <v>173</v>
      </c>
    </row>
    <row r="160" customFormat="false" ht="13.8" hidden="false" customHeight="false" outlineLevel="0" collapsed="false">
      <c r="O160" s="17" t="s">
        <v>289</v>
      </c>
      <c r="P160" s="18" t="n">
        <v>80</v>
      </c>
      <c r="Q160" s="109" t="s">
        <v>173</v>
      </c>
      <c r="R160" s="109" t="s">
        <v>173</v>
      </c>
      <c r="S160" s="109" t="s">
        <v>173</v>
      </c>
      <c r="T160" s="109" t="s">
        <v>173</v>
      </c>
      <c r="U160" s="109" t="s">
        <v>173</v>
      </c>
      <c r="V160" s="109" t="s">
        <v>173</v>
      </c>
      <c r="W160" s="109" t="s">
        <v>173</v>
      </c>
      <c r="X160" s="18" t="n">
        <v>80</v>
      </c>
      <c r="Y160" s="109" t="s">
        <v>173</v>
      </c>
      <c r="Z160" s="109" t="s">
        <v>173</v>
      </c>
    </row>
    <row r="161" customFormat="false" ht="13.8" hidden="false" customHeight="false" outlineLevel="0" collapsed="false">
      <c r="O161" s="17" t="s">
        <v>237</v>
      </c>
      <c r="P161" s="18" t="n">
        <v>58</v>
      </c>
      <c r="Q161" s="109" t="s">
        <v>173</v>
      </c>
      <c r="R161" s="109" t="s">
        <v>173</v>
      </c>
      <c r="S161" s="109" t="s">
        <v>173</v>
      </c>
      <c r="T161" s="109" t="s">
        <v>173</v>
      </c>
      <c r="U161" s="109" t="s">
        <v>173</v>
      </c>
      <c r="V161" s="109" t="s">
        <v>173</v>
      </c>
      <c r="W161" s="109" t="s">
        <v>173</v>
      </c>
      <c r="X161" s="109" t="s">
        <v>173</v>
      </c>
      <c r="Y161" s="18" t="n">
        <v>58</v>
      </c>
      <c r="Z161" s="109" t="s">
        <v>173</v>
      </c>
    </row>
    <row r="162" customFormat="false" ht="13.8" hidden="false" customHeight="false" outlineLevel="0" collapsed="false">
      <c r="O162" s="17" t="s">
        <v>312</v>
      </c>
      <c r="P162" s="18" t="n">
        <v>30</v>
      </c>
      <c r="Q162" s="109" t="s">
        <v>173</v>
      </c>
      <c r="R162" s="109" t="s">
        <v>173</v>
      </c>
      <c r="S162" s="109" t="s">
        <v>173</v>
      </c>
      <c r="T162" s="109" t="s">
        <v>173</v>
      </c>
      <c r="U162" s="109" t="s">
        <v>173</v>
      </c>
      <c r="V162" s="109" t="s">
        <v>173</v>
      </c>
      <c r="W162" s="18" t="n">
        <v>30</v>
      </c>
      <c r="X162" s="109" t="s">
        <v>173</v>
      </c>
      <c r="Y162" s="109" t="s">
        <v>173</v>
      </c>
      <c r="Z162" s="109" t="s">
        <v>173</v>
      </c>
    </row>
    <row r="163" customFormat="false" ht="13.8" hidden="false" customHeight="false" outlineLevel="0" collapsed="false">
      <c r="O163" s="17" t="s">
        <v>280</v>
      </c>
      <c r="P163" s="18" t="n">
        <v>26</v>
      </c>
      <c r="Q163" s="109" t="s">
        <v>173</v>
      </c>
      <c r="R163" s="109" t="s">
        <v>173</v>
      </c>
      <c r="S163" s="109" t="s">
        <v>173</v>
      </c>
      <c r="T163" s="109" t="s">
        <v>173</v>
      </c>
      <c r="U163" s="109" t="s">
        <v>173</v>
      </c>
      <c r="V163" s="109" t="s">
        <v>173</v>
      </c>
      <c r="W163" s="109" t="s">
        <v>173</v>
      </c>
      <c r="X163" s="109" t="s">
        <v>173</v>
      </c>
      <c r="Y163" s="18" t="n">
        <v>26</v>
      </c>
      <c r="Z163" s="109" t="s">
        <v>173</v>
      </c>
    </row>
    <row r="164" customFormat="false" ht="13.8" hidden="false" customHeight="false" outlineLevel="0" collapsed="false">
      <c r="O164" s="17" t="s">
        <v>255</v>
      </c>
      <c r="P164" s="18" t="n">
        <v>22</v>
      </c>
      <c r="Q164" s="109" t="s">
        <v>173</v>
      </c>
      <c r="R164" s="109" t="s">
        <v>173</v>
      </c>
      <c r="S164" s="109" t="s">
        <v>173</v>
      </c>
      <c r="T164" s="109" t="s">
        <v>173</v>
      </c>
      <c r="U164" s="109" t="s">
        <v>173</v>
      </c>
      <c r="V164" s="109" t="s">
        <v>173</v>
      </c>
      <c r="W164" s="18" t="n">
        <v>22</v>
      </c>
      <c r="X164" s="109" t="s">
        <v>173</v>
      </c>
      <c r="Y164" s="109" t="s">
        <v>173</v>
      </c>
      <c r="Z164" s="109" t="s">
        <v>173</v>
      </c>
    </row>
    <row r="165" customFormat="false" ht="13.8" hidden="false" customHeight="false" outlineLevel="0" collapsed="false">
      <c r="O165" s="17" t="s">
        <v>306</v>
      </c>
      <c r="P165" s="18" t="n">
        <v>2</v>
      </c>
      <c r="Q165" s="109" t="s">
        <v>173</v>
      </c>
      <c r="R165" s="109" t="s">
        <v>173</v>
      </c>
      <c r="S165" s="109" t="s">
        <v>173</v>
      </c>
      <c r="T165" s="109" t="s">
        <v>173</v>
      </c>
      <c r="U165" s="109" t="s">
        <v>173</v>
      </c>
      <c r="V165" s="18" t="n">
        <v>2</v>
      </c>
      <c r="W165" s="109" t="s">
        <v>173</v>
      </c>
      <c r="X165" s="109" t="s">
        <v>173</v>
      </c>
      <c r="Y165" s="109" t="s">
        <v>173</v>
      </c>
      <c r="Z165" s="109" t="s">
        <v>173</v>
      </c>
    </row>
    <row r="166" customFormat="false" ht="13.8" hidden="false" customHeight="false" outlineLevel="0" collapsed="false">
      <c r="O166" s="17" t="s">
        <v>281</v>
      </c>
      <c r="P166" s="18" t="n">
        <v>0</v>
      </c>
      <c r="Q166" s="109" t="s">
        <v>173</v>
      </c>
      <c r="R166" s="109" t="s">
        <v>173</v>
      </c>
      <c r="S166" s="109" t="s">
        <v>173</v>
      </c>
      <c r="T166" s="109" t="s">
        <v>173</v>
      </c>
      <c r="U166" s="109" t="s">
        <v>173</v>
      </c>
      <c r="V166" s="109" t="s">
        <v>173</v>
      </c>
      <c r="W166" s="109" t="s">
        <v>173</v>
      </c>
      <c r="X166" s="18" t="n">
        <v>0</v>
      </c>
      <c r="Y166" s="109" t="s">
        <v>173</v>
      </c>
      <c r="Z166" s="109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M5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0" activeCellId="0" sqref="C70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1.1"/>
    <col collapsed="false" customWidth="true" hidden="false" outlineLevel="0" max="3" min="3" style="0" width="18.85"/>
    <col collapsed="false" customWidth="true" hidden="false" outlineLevel="0" max="5" min="4" style="111" width="8.41"/>
    <col collapsed="false" customWidth="true" hidden="false" outlineLevel="0" max="6" min="6" style="112" width="8.3"/>
    <col collapsed="false" customWidth="true" hidden="false" outlineLevel="0" max="7" min="7" style="111" width="8.41"/>
    <col collapsed="false" customWidth="true" hidden="false" outlineLevel="0" max="8" min="8" style="113" width="8.3"/>
    <col collapsed="false" customWidth="false" hidden="false" outlineLevel="0" max="9" min="9" style="111" width="9.14"/>
    <col collapsed="false" customWidth="true" hidden="false" outlineLevel="0" max="10" min="10" style="111" width="8.3"/>
    <col collapsed="false" customWidth="false" hidden="false" outlineLevel="0" max="11" min="11" style="111" width="9.14"/>
    <col collapsed="false" customWidth="false" hidden="false" outlineLevel="0" max="12" min="12" style="114" width="9.14"/>
  </cols>
  <sheetData>
    <row r="3" customFormat="false" ht="13.8" hidden="false" customHeight="false" outlineLevel="0" collapsed="false">
      <c r="C3" s="0" t="s">
        <v>329</v>
      </c>
      <c r="D3" s="115" t="n">
        <v>2019</v>
      </c>
      <c r="E3" s="115" t="n">
        <v>2020</v>
      </c>
      <c r="F3" s="116" t="s">
        <v>330</v>
      </c>
      <c r="G3" s="115" t="n">
        <v>2021</v>
      </c>
      <c r="H3" s="117" t="s">
        <v>330</v>
      </c>
      <c r="I3" s="115" t="n">
        <v>2022</v>
      </c>
      <c r="J3" s="117" t="s">
        <v>330</v>
      </c>
      <c r="K3" s="113" t="s">
        <v>44</v>
      </c>
      <c r="L3" s="114" t="s">
        <v>331</v>
      </c>
    </row>
    <row r="4" customFormat="false" ht="13.8" hidden="false" customHeight="false" outlineLevel="0" collapsed="false">
      <c r="C4" s="0" t="s">
        <v>332</v>
      </c>
      <c r="D4" s="118"/>
      <c r="E4" s="118"/>
      <c r="F4" s="119"/>
      <c r="G4" s="118"/>
      <c r="H4" s="120"/>
      <c r="I4" s="118"/>
      <c r="J4" s="118"/>
      <c r="K4" s="118"/>
      <c r="L4" s="118"/>
    </row>
    <row r="5" customFormat="false" ht="13.8" hidden="false" customHeight="false" outlineLevel="0" collapsed="false">
      <c r="D5" s="121"/>
      <c r="E5" s="121"/>
      <c r="F5" s="122"/>
      <c r="G5" s="121"/>
      <c r="H5" s="123"/>
      <c r="I5" s="121"/>
      <c r="J5" s="121"/>
    </row>
    <row r="6" customFormat="false" ht="13.8" hidden="false" customHeight="false" outlineLevel="0" collapsed="false">
      <c r="C6" s="0" t="s">
        <v>333</v>
      </c>
      <c r="D6" s="124" t="n">
        <v>18706</v>
      </c>
      <c r="E6" s="124" t="n">
        <v>18625</v>
      </c>
      <c r="F6" s="125" t="n">
        <f aca="false">(E6-D6)/E6*100</f>
        <v>-0.43489932885906</v>
      </c>
      <c r="G6" s="124" t="n">
        <v>20290</v>
      </c>
      <c r="H6" s="125" t="n">
        <f aca="false">(G6-E6)/G6*100</f>
        <v>8.20601281419418</v>
      </c>
      <c r="I6" s="124" t="n">
        <v>21051</v>
      </c>
      <c r="J6" s="125" t="n">
        <f aca="false">(I6-G6)/I6*100</f>
        <v>3.61503016483777</v>
      </c>
      <c r="K6" s="111" t="n">
        <f aca="false">AVERAGE(D6:E6,G6,I6)</f>
        <v>19668</v>
      </c>
      <c r="L6" s="114" t="n">
        <f aca="false">K6/K26 *100</f>
        <v>9.30995430936853</v>
      </c>
    </row>
    <row r="7" customFormat="false" ht="13.8" hidden="false" customHeight="false" outlineLevel="0" collapsed="false">
      <c r="C7" s="0" t="s">
        <v>334</v>
      </c>
      <c r="D7" s="124" t="n">
        <v>11554</v>
      </c>
      <c r="E7" s="124" t="n">
        <v>10497</v>
      </c>
      <c r="F7" s="125" t="n">
        <f aca="false">(E7-D7)/E7*100</f>
        <v>-10.0695436791464</v>
      </c>
      <c r="G7" s="124" t="n">
        <v>11501</v>
      </c>
      <c r="H7" s="125" t="n">
        <f aca="false">(G7-E7)/G7*100</f>
        <v>8.72967568037562</v>
      </c>
      <c r="I7" s="124" t="n">
        <v>12312</v>
      </c>
      <c r="J7" s="125" t="n">
        <f aca="false">(I7-G7)/I7*100</f>
        <v>6.58706952566602</v>
      </c>
      <c r="K7" s="111" t="n">
        <f aca="false">AVERAGE(D7:E7,G7,I7)</f>
        <v>11466</v>
      </c>
      <c r="L7" s="114" t="n">
        <f aca="false">K7/K26 *100</f>
        <v>5.42749319255743</v>
      </c>
    </row>
    <row r="8" customFormat="false" ht="13.8" hidden="false" customHeight="false" outlineLevel="0" collapsed="false">
      <c r="C8" s="0" t="s">
        <v>335</v>
      </c>
      <c r="D8" s="124" t="n">
        <v>52059</v>
      </c>
      <c r="E8" s="124" t="n">
        <v>46893</v>
      </c>
      <c r="F8" s="125" t="n">
        <f aca="false">(E8-D8)/E8*100</f>
        <v>-11.0165696372593</v>
      </c>
      <c r="G8" s="124" t="n">
        <v>52280</v>
      </c>
      <c r="H8" s="125" t="n">
        <f aca="false">(G8-E8)/G8*100</f>
        <v>10.3041315990819</v>
      </c>
      <c r="I8" s="124" t="n">
        <v>62240</v>
      </c>
      <c r="J8" s="125" t="n">
        <f aca="false">(I8-G8)/I8*100</f>
        <v>16.0025706940874</v>
      </c>
      <c r="K8" s="111" t="n">
        <f aca="false">AVERAGE(D8:E8,G8,I8)</f>
        <v>53368</v>
      </c>
      <c r="L8" s="114" t="n">
        <f aca="false">K8/K26 *100</f>
        <v>25.2620318071171</v>
      </c>
    </row>
    <row r="9" customFormat="false" ht="13.8" hidden="false" customHeight="false" outlineLevel="0" collapsed="false">
      <c r="C9" s="0" t="s">
        <v>336</v>
      </c>
      <c r="D9" s="124" t="n">
        <v>26087</v>
      </c>
      <c r="E9" s="124" t="n">
        <v>22450</v>
      </c>
      <c r="F9" s="125" t="n">
        <f aca="false">(E9-D9)/E9*100</f>
        <v>-16.2004454342984</v>
      </c>
      <c r="G9" s="124" t="n">
        <v>25285</v>
      </c>
      <c r="H9" s="125" t="n">
        <f aca="false">(G9-E9)/G9*100</f>
        <v>11.2121811350603</v>
      </c>
      <c r="I9" s="124" t="n">
        <v>28778</v>
      </c>
      <c r="J9" s="125" t="n">
        <f aca="false">(I9-G9)/I9*100</f>
        <v>12.1377441100841</v>
      </c>
      <c r="K9" s="111" t="n">
        <f aca="false">AVERAGE(D9:E9,G9,I9)</f>
        <v>25650</v>
      </c>
      <c r="L9" s="114" t="n">
        <f aca="false">K9/K26 *100</f>
        <v>12.1415664040728</v>
      </c>
    </row>
    <row r="10" customFormat="false" ht="13.8" hidden="false" customHeight="false" outlineLevel="0" collapsed="false">
      <c r="C10" s="0" t="s">
        <v>337</v>
      </c>
      <c r="D10" s="124" t="n">
        <v>6033</v>
      </c>
      <c r="E10" s="124" t="n">
        <v>6738</v>
      </c>
      <c r="F10" s="125" t="n">
        <f aca="false">(E10-D10)/E10*100</f>
        <v>10.4630454140695</v>
      </c>
      <c r="G10" s="124" t="n">
        <v>5968</v>
      </c>
      <c r="H10" s="125" t="n">
        <f aca="false">(G10-E10)/G10*100</f>
        <v>-12.902144772118</v>
      </c>
      <c r="I10" s="124" t="n">
        <v>8983</v>
      </c>
      <c r="J10" s="125" t="n">
        <f aca="false">(I10-G10)/I10*100</f>
        <v>33.5633975286653</v>
      </c>
      <c r="K10" s="111" t="n">
        <f aca="false">AVERAGE(D10:E10,G10,I10)</f>
        <v>6930.5</v>
      </c>
      <c r="L10" s="114" t="n">
        <f aca="false">K10/K26 *100</f>
        <v>3.28058970617646</v>
      </c>
    </row>
    <row r="11" customFormat="false" ht="13.8" hidden="false" customHeight="false" outlineLevel="0" collapsed="false">
      <c r="C11" s="0" t="s">
        <v>338</v>
      </c>
      <c r="D11" s="124" t="n">
        <v>674</v>
      </c>
      <c r="E11" s="124" t="n">
        <v>510</v>
      </c>
      <c r="F11" s="125" t="n">
        <f aca="false">(E11-D11)/E11*100</f>
        <v>-32.156862745098</v>
      </c>
      <c r="G11" s="124" t="n">
        <v>629</v>
      </c>
      <c r="H11" s="125" t="n">
        <f aca="false">(G11-E11)/G11*100</f>
        <v>18.9189189189189</v>
      </c>
      <c r="I11" s="124" t="n">
        <v>738</v>
      </c>
      <c r="J11" s="125" t="n">
        <f aca="false">(I11-G11)/I11*100</f>
        <v>14.769647696477</v>
      </c>
      <c r="K11" s="111" t="n">
        <f aca="false">AVERAGE(D11:E11,G11,I11)</f>
        <v>637.75</v>
      </c>
      <c r="L11" s="114" t="n">
        <f aca="false">K11/K26 *100</f>
        <v>0.301882416148047</v>
      </c>
    </row>
    <row r="12" customFormat="false" ht="13.8" hidden="false" customHeight="false" outlineLevel="0" collapsed="false">
      <c r="C12" s="0" t="s">
        <v>339</v>
      </c>
      <c r="D12" s="124" t="n">
        <v>1615</v>
      </c>
      <c r="E12" s="124" t="n">
        <v>1187</v>
      </c>
      <c r="F12" s="125" t="n">
        <f aca="false">(E12-D12)/E12*100</f>
        <v>-36.0572872788543</v>
      </c>
      <c r="G12" s="124" t="n">
        <v>2029</v>
      </c>
      <c r="H12" s="125" t="n">
        <f aca="false">(G12-E12)/G12*100</f>
        <v>41.4982750123213</v>
      </c>
      <c r="I12" s="124" t="n">
        <v>2356</v>
      </c>
      <c r="J12" s="125" t="n">
        <f aca="false">(I12-G12)/I12*100</f>
        <v>13.8794567062818</v>
      </c>
      <c r="K12" s="111" t="n">
        <f aca="false">AVERAGE(D12:E12,G12,I12)</f>
        <v>1796.75</v>
      </c>
      <c r="L12" s="114" t="n">
        <f aca="false">K12/K26 *100</f>
        <v>0.850501342554297</v>
      </c>
    </row>
    <row r="13" customFormat="false" ht="13.8" hidden="false" customHeight="false" outlineLevel="0" collapsed="false">
      <c r="F13" s="125"/>
      <c r="H13" s="125"/>
      <c r="J13" s="125"/>
    </row>
    <row r="14" customFormat="false" ht="13.8" hidden="false" customHeight="false" outlineLevel="0" collapsed="false">
      <c r="C14" s="0" t="s">
        <v>340</v>
      </c>
      <c r="D14" s="124" t="n">
        <f aca="false">SUM(D6:D12)</f>
        <v>116728</v>
      </c>
      <c r="E14" s="124" t="n">
        <f aca="false">SUM(E6:E12)</f>
        <v>106900</v>
      </c>
      <c r="F14" s="125" t="n">
        <f aca="false">(E14-D14)/E14*100</f>
        <v>-9.19363891487371</v>
      </c>
      <c r="G14" s="124" t="n">
        <f aca="false">SUM(G6:G12)</f>
        <v>117982</v>
      </c>
      <c r="H14" s="125" t="n">
        <f aca="false">(G14-E14)/G14*100</f>
        <v>9.39295824786832</v>
      </c>
      <c r="I14" s="124" t="n">
        <f aca="false">SUM(I6:I12)</f>
        <v>136458</v>
      </c>
      <c r="J14" s="125" t="n">
        <f aca="false">(I14-G14)/I14*100</f>
        <v>13.5396971962069</v>
      </c>
      <c r="K14" s="111" t="n">
        <f aca="false">AVERAGE(D14:E14,G14,I14)</f>
        <v>119517</v>
      </c>
      <c r="L14" s="114" t="n">
        <f aca="false">K14/K26 *100</f>
        <v>56.5740191779947</v>
      </c>
    </row>
    <row r="15" customFormat="false" ht="13.8" hidden="false" customHeight="false" outlineLevel="0" collapsed="false">
      <c r="F15" s="126"/>
      <c r="H15" s="126"/>
      <c r="J15" s="126"/>
    </row>
    <row r="16" customFormat="false" ht="13.8" hidden="false" customHeight="false" outlineLevel="0" collapsed="false">
      <c r="C16" s="0" t="s">
        <v>341</v>
      </c>
      <c r="D16" s="124" t="n">
        <v>41921</v>
      </c>
      <c r="E16" s="124" t="n">
        <v>45044</v>
      </c>
      <c r="F16" s="125" t="n">
        <f aca="false">(E16-D16)/E16*100</f>
        <v>6.93322085072374</v>
      </c>
      <c r="G16" s="124" t="n">
        <v>46260</v>
      </c>
      <c r="H16" s="125" t="n">
        <f aca="false">(G16-E16)/G16*100</f>
        <v>2.62862083873757</v>
      </c>
      <c r="I16" s="124" t="n">
        <v>50305</v>
      </c>
      <c r="J16" s="125" t="n">
        <f aca="false">(I16-G16)/I16*100</f>
        <v>8.04095020375708</v>
      </c>
      <c r="K16" s="111" t="n">
        <f aca="false">AVERAGE(D16:E16,G16,I16)</f>
        <v>45882.5</v>
      </c>
      <c r="L16" s="114" t="n">
        <f aca="false">K16/K26 *100</f>
        <v>21.718729845414</v>
      </c>
      <c r="M16" s="0" t="n">
        <f aca="false">(K16-K41)/K41*100</f>
        <v>-24.5369133035916</v>
      </c>
    </row>
    <row r="17" customFormat="false" ht="13.8" hidden="false" customHeight="false" outlineLevel="0" collapsed="false">
      <c r="C17" s="0" t="s">
        <v>342</v>
      </c>
      <c r="D17" s="124" t="n">
        <v>2622</v>
      </c>
      <c r="E17" s="124" t="n">
        <v>2757</v>
      </c>
      <c r="F17" s="125" t="n">
        <f aca="false">(E17-D17)/E17*100</f>
        <v>4.89662676822633</v>
      </c>
      <c r="G17" s="124" t="n">
        <v>2790</v>
      </c>
      <c r="H17" s="125" t="n">
        <f aca="false">(G17-E17)/G17*100</f>
        <v>1.18279569892473</v>
      </c>
      <c r="I17" s="124" t="n">
        <v>3075</v>
      </c>
      <c r="J17" s="125" t="n">
        <f aca="false">(I17-G17)/I17*100</f>
        <v>9.26829268292683</v>
      </c>
      <c r="K17" s="111" t="n">
        <f aca="false">AVERAGE(D17:E17,G17,I17)</f>
        <v>2811</v>
      </c>
      <c r="L17" s="114" t="n">
        <f aca="false">K17/K26 *100</f>
        <v>1.33060207258669</v>
      </c>
    </row>
    <row r="18" customFormat="false" ht="13.8" hidden="false" customHeight="false" outlineLevel="0" collapsed="false">
      <c r="C18" s="0" t="s">
        <v>343</v>
      </c>
      <c r="D18" s="124" t="n">
        <v>17623</v>
      </c>
      <c r="E18" s="124" t="n">
        <v>18763</v>
      </c>
      <c r="F18" s="125" t="n">
        <f aca="false">(E18-D18)/E18*100</f>
        <v>6.07578745403187</v>
      </c>
      <c r="G18" s="124" t="n">
        <v>19250</v>
      </c>
      <c r="H18" s="125" t="n">
        <f aca="false">(G18-E18)/G18*100</f>
        <v>2.52987012987013</v>
      </c>
      <c r="I18" s="124" t="n">
        <v>20992</v>
      </c>
      <c r="J18" s="125" t="n">
        <f aca="false">(I18-G18)/I18*100</f>
        <v>8.2983993902439</v>
      </c>
      <c r="K18" s="111" t="n">
        <f aca="false">AVERAGE(D18:E18,G18,I18)</f>
        <v>19157</v>
      </c>
      <c r="L18" s="114" t="n">
        <f aca="false">K18/K26 *100</f>
        <v>9.0680696921178</v>
      </c>
      <c r="M18" s="0" t="n">
        <f aca="false">(K18-K46)/K46*100</f>
        <v>-43.6173265541878</v>
      </c>
    </row>
    <row r="19" customFormat="false" ht="13.8" hidden="false" customHeight="false" outlineLevel="0" collapsed="false">
      <c r="F19" s="126"/>
      <c r="H19" s="126"/>
      <c r="J19" s="126"/>
    </row>
    <row r="20" customFormat="false" ht="13.8" hidden="false" customHeight="false" outlineLevel="0" collapsed="false">
      <c r="C20" s="0" t="s">
        <v>344</v>
      </c>
      <c r="D20" s="124" t="n">
        <f aca="false">SUM(D16:D18)</f>
        <v>62166</v>
      </c>
      <c r="E20" s="124" t="n">
        <f aca="false">SUM(E16:E18)</f>
        <v>66564</v>
      </c>
      <c r="F20" s="125" t="n">
        <f aca="false">(E20-D20)/E20*100</f>
        <v>6.60717504957635</v>
      </c>
      <c r="G20" s="124" t="n">
        <f aca="false">SUM(G16:G18)</f>
        <v>68300</v>
      </c>
      <c r="H20" s="125" t="n">
        <f aca="false">(G20-E20)/G20*100</f>
        <v>2.54172767203514</v>
      </c>
      <c r="I20" s="124" t="n">
        <f aca="false">SUM(I16:I18)</f>
        <v>74372</v>
      </c>
      <c r="J20" s="125" t="n">
        <f aca="false">(I20-G20)/I20*100</f>
        <v>8.16436293228635</v>
      </c>
      <c r="K20" s="111" t="n">
        <f aca="false">AVERAGE(D20:E20,G20,I20)</f>
        <v>67850.5</v>
      </c>
      <c r="L20" s="114" t="n">
        <f aca="false">K20/K26 *100</f>
        <v>32.1174016101184</v>
      </c>
    </row>
    <row r="21" customFormat="false" ht="13.8" hidden="false" customHeight="false" outlineLevel="0" collapsed="false">
      <c r="F21" s="126"/>
      <c r="H21" s="126"/>
      <c r="J21" s="126"/>
    </row>
    <row r="22" customFormat="false" ht="13.8" hidden="false" customHeight="false" outlineLevel="0" collapsed="false">
      <c r="C22" s="0" t="s">
        <v>345</v>
      </c>
      <c r="D22" s="124" t="n">
        <v>18800</v>
      </c>
      <c r="E22" s="124" t="n">
        <v>11173</v>
      </c>
      <c r="F22" s="125" t="n">
        <f aca="false">(E22-D22)/E22*100</f>
        <v>-68.2627763358095</v>
      </c>
      <c r="G22" s="124" t="n">
        <v>16954</v>
      </c>
      <c r="H22" s="125" t="n">
        <f aca="false">(G22-E22)/G22*100</f>
        <v>34.0981479296921</v>
      </c>
      <c r="I22" s="124" t="n">
        <v>19171</v>
      </c>
      <c r="J22" s="125" t="n">
        <f aca="false">(I22-G22)/I22*100</f>
        <v>11.5643419748579</v>
      </c>
      <c r="K22" s="111" t="n">
        <f aca="false">AVERAGE(D22:E22,G22,I22)</f>
        <v>16524.5</v>
      </c>
      <c r="L22" s="114" t="n">
        <f aca="false">K22/K26 *100</f>
        <v>7.8219615611735</v>
      </c>
    </row>
    <row r="23" customFormat="false" ht="13.8" hidden="false" customHeight="false" outlineLevel="0" collapsed="false">
      <c r="C23" s="0" t="s">
        <v>346</v>
      </c>
      <c r="D23" s="124" t="n">
        <v>2369</v>
      </c>
      <c r="E23" s="124" t="n">
        <v>1846</v>
      </c>
      <c r="F23" s="125" t="n">
        <f aca="false">(E23-D23)/E23*100</f>
        <v>-28.3315276273023</v>
      </c>
      <c r="G23" s="124" t="n">
        <v>3187</v>
      </c>
      <c r="H23" s="125" t="n">
        <f aca="false">(G23-E23)/G23*100</f>
        <v>42.0771885786006</v>
      </c>
      <c r="I23" s="124" t="n">
        <v>3330</v>
      </c>
      <c r="J23" s="125" t="n">
        <f aca="false">(I23-G23)/I23*100</f>
        <v>4.29429429429429</v>
      </c>
      <c r="K23" s="111" t="n">
        <f aca="false">AVERAGE(D23:E23,G23,I23)</f>
        <v>2683</v>
      </c>
      <c r="L23" s="114" t="n">
        <f aca="false">K23/K26 *100</f>
        <v>1.27001257942016</v>
      </c>
    </row>
    <row r="24" customFormat="false" ht="13.8" hidden="false" customHeight="false" outlineLevel="0" collapsed="false">
      <c r="C24" s="0" t="s">
        <v>347</v>
      </c>
      <c r="D24" s="124" t="n">
        <v>3883</v>
      </c>
      <c r="E24" s="124" t="n">
        <v>3071</v>
      </c>
      <c r="F24" s="125" t="n">
        <f aca="false">(E24-D24)/E24*100</f>
        <v>-26.4408987300554</v>
      </c>
      <c r="G24" s="124" t="n">
        <v>6207</v>
      </c>
      <c r="H24" s="125" t="n">
        <f aca="false">(G24-E24)/G24*100</f>
        <v>50.5236023844047</v>
      </c>
      <c r="I24" s="124" t="n">
        <v>5570</v>
      </c>
      <c r="J24" s="125" t="n">
        <f aca="false">(I24-G24)/I24*100</f>
        <v>-11.4362657091562</v>
      </c>
      <c r="K24" s="111" t="n">
        <f aca="false">AVERAGE(D24:E24,G24,I24)</f>
        <v>4682.75</v>
      </c>
      <c r="L24" s="114" t="n">
        <f aca="false">K24/K26 *100</f>
        <v>2.21660507129324</v>
      </c>
    </row>
    <row r="25" customFormat="false" ht="13.8" hidden="false" customHeight="false" outlineLevel="0" collapsed="false">
      <c r="F25" s="126"/>
      <c r="H25" s="126"/>
      <c r="J25" s="126"/>
    </row>
    <row r="26" customFormat="false" ht="13.8" hidden="false" customHeight="false" outlineLevel="0" collapsed="false">
      <c r="C26" s="0" t="s">
        <v>348</v>
      </c>
      <c r="D26" s="124" t="n">
        <f aca="false">SUM(D22:D24,D20,D14)</f>
        <v>203946</v>
      </c>
      <c r="E26" s="124" t="n">
        <f aca="false">SUM(E22:E24,E20,E14)</f>
        <v>189554</v>
      </c>
      <c r="F26" s="125" t="n">
        <f aca="false">(E26-D26)/E26*100</f>
        <v>-7.59255937621997</v>
      </c>
      <c r="G26" s="124" t="n">
        <f aca="false">SUM(G22:G24,G20,G14)</f>
        <v>212630</v>
      </c>
      <c r="H26" s="125" t="n">
        <f aca="false">(G26-E26)/G26*100</f>
        <v>10.8526548464469</v>
      </c>
      <c r="I26" s="124" t="n">
        <f aca="false">SUM(I22:I24,I20,I14)</f>
        <v>238901</v>
      </c>
      <c r="J26" s="125" t="n">
        <f aca="false">(I26-G26)/I26*100</f>
        <v>10.9966052883831</v>
      </c>
      <c r="K26" s="111" t="n">
        <f aca="false">AVERAGE(D26:E26,G26,I26)</f>
        <v>211257.75</v>
      </c>
      <c r="L26" s="114" t="n">
        <f aca="false">K26/K26 *100</f>
        <v>100</v>
      </c>
    </row>
    <row r="27" customFormat="false" ht="13.8" hidden="false" customHeight="false" outlineLevel="0" collapsed="false">
      <c r="D27" s="124"/>
      <c r="E27" s="124"/>
      <c r="F27" s="125"/>
      <c r="G27" s="124"/>
      <c r="H27" s="125"/>
      <c r="I27" s="124"/>
      <c r="J27" s="125"/>
    </row>
    <row r="28" customFormat="false" ht="13.8" hidden="false" customHeight="false" outlineLevel="0" collapsed="false">
      <c r="D28" s="124"/>
      <c r="E28" s="124"/>
      <c r="F28" s="125"/>
      <c r="G28" s="124"/>
      <c r="H28" s="125"/>
      <c r="I28" s="124"/>
      <c r="J28" s="125"/>
    </row>
    <row r="29" customFormat="false" ht="13.8" hidden="false" customHeight="false" outlineLevel="0" collapsed="false">
      <c r="D29" s="124"/>
      <c r="E29" s="124"/>
      <c r="F29" s="125"/>
      <c r="G29" s="124"/>
      <c r="H29" s="125"/>
      <c r="I29" s="124"/>
      <c r="J29" s="125"/>
    </row>
    <row r="30" customFormat="false" ht="13.8" hidden="false" customHeight="false" outlineLevel="0" collapsed="false">
      <c r="D30" s="124"/>
      <c r="E30" s="124"/>
      <c r="F30" s="125"/>
      <c r="G30" s="124"/>
      <c r="H30" s="125"/>
      <c r="I30" s="124"/>
      <c r="J30" s="125"/>
    </row>
    <row r="32" customFormat="false" ht="13.8" hidden="false" customHeight="false" outlineLevel="0" collapsed="false">
      <c r="C32" s="0" t="s">
        <v>329</v>
      </c>
      <c r="D32" s="115" t="n">
        <v>2019</v>
      </c>
      <c r="E32" s="115" t="n">
        <v>2020</v>
      </c>
      <c r="F32" s="116" t="s">
        <v>330</v>
      </c>
      <c r="G32" s="115" t="n">
        <v>2021</v>
      </c>
      <c r="H32" s="117" t="s">
        <v>330</v>
      </c>
      <c r="I32" s="115" t="n">
        <v>2022</v>
      </c>
      <c r="J32" s="117" t="s">
        <v>330</v>
      </c>
      <c r="K32" s="113" t="s">
        <v>44</v>
      </c>
      <c r="L32" s="114" t="s">
        <v>331</v>
      </c>
    </row>
    <row r="33" customFormat="false" ht="13.8" hidden="false" customHeight="false" outlineLevel="0" collapsed="false">
      <c r="C33" s="0" t="s">
        <v>349</v>
      </c>
      <c r="D33" s="118"/>
      <c r="E33" s="118"/>
      <c r="F33" s="119"/>
      <c r="G33" s="118"/>
      <c r="H33" s="120"/>
      <c r="I33" s="118"/>
      <c r="J33" s="118"/>
      <c r="K33" s="118"/>
      <c r="L33" s="118"/>
    </row>
    <row r="34" customFormat="false" ht="13.8" hidden="false" customHeight="false" outlineLevel="0" collapsed="false">
      <c r="C34" s="0" t="s">
        <v>350</v>
      </c>
      <c r="D34" s="124" t="n">
        <v>27754</v>
      </c>
      <c r="E34" s="124" t="n">
        <v>29775</v>
      </c>
      <c r="F34" s="125" t="n">
        <f aca="false">(D34-E34)/D34*100</f>
        <v>-7.28183324926137</v>
      </c>
      <c r="G34" s="124" t="n">
        <v>31394</v>
      </c>
      <c r="H34" s="125" t="n">
        <f aca="false">(E34-G34)/E34*100</f>
        <v>-5.43744752308984</v>
      </c>
      <c r="I34" s="124" t="n">
        <v>32679</v>
      </c>
      <c r="J34" s="125" t="n">
        <f aca="false">(G34-I34)/G34*100</f>
        <v>-4.09313881633433</v>
      </c>
      <c r="K34" s="111" t="n">
        <f aca="false">AVERAGE(D34,E34,G34,I34)</f>
        <v>30400.5</v>
      </c>
      <c r="L34" s="114" t="n">
        <f aca="false">K34/K53*100</f>
        <v>11.5265946203159</v>
      </c>
    </row>
    <row r="35" customFormat="false" ht="13.8" hidden="false" customHeight="false" outlineLevel="0" collapsed="false">
      <c r="C35" s="0" t="s">
        <v>351</v>
      </c>
      <c r="D35" s="124" t="n">
        <v>16265</v>
      </c>
      <c r="E35" s="124" t="n">
        <v>15423</v>
      </c>
      <c r="F35" s="125" t="n">
        <f aca="false">(D35-E35)/D35*100</f>
        <v>5.17675991392561</v>
      </c>
      <c r="G35" s="124" t="n">
        <v>21322</v>
      </c>
      <c r="H35" s="125" t="n">
        <f aca="false">(E35-G35)/E35*100</f>
        <v>-38.2480710626986</v>
      </c>
      <c r="I35" s="124" t="n">
        <v>20656</v>
      </c>
      <c r="J35" s="125" t="n">
        <f aca="false">(G35-I35)/G35*100</f>
        <v>3.12353437763812</v>
      </c>
      <c r="K35" s="111" t="n">
        <f aca="false">AVERAGE(D35,E35,G35,I35)</f>
        <v>18416.5</v>
      </c>
      <c r="L35" s="114" t="n">
        <f aca="false">K35/K53*100</f>
        <v>6.9827644224617</v>
      </c>
    </row>
    <row r="36" customFormat="false" ht="13.8" hidden="false" customHeight="false" outlineLevel="0" collapsed="false">
      <c r="C36" s="0" t="s">
        <v>352</v>
      </c>
      <c r="D36" s="124" t="n">
        <v>19097</v>
      </c>
      <c r="E36" s="124" t="n">
        <v>21373</v>
      </c>
      <c r="F36" s="125" t="n">
        <f aca="false">(D36-E36)/D36*100</f>
        <v>-11.9181023197361</v>
      </c>
      <c r="G36" s="124" t="n">
        <v>21315</v>
      </c>
      <c r="H36" s="125" t="n">
        <f aca="false">(E36-G36)/E36*100</f>
        <v>0.271370420624152</v>
      </c>
      <c r="I36" s="124" t="n">
        <v>22321</v>
      </c>
      <c r="J36" s="125" t="n">
        <f aca="false">(G36-I36)/G36*100</f>
        <v>-4.71968097583861</v>
      </c>
      <c r="K36" s="111" t="n">
        <f aca="false">AVERAGE(D36,E36,G36,I36)</f>
        <v>21026.5</v>
      </c>
      <c r="L36" s="114" t="n">
        <f aca="false">K36/K53*100</f>
        <v>7.97236696054576</v>
      </c>
    </row>
    <row r="37" customFormat="false" ht="13.8" hidden="false" customHeight="false" outlineLevel="0" collapsed="false">
      <c r="C37" s="0" t="s">
        <v>353</v>
      </c>
      <c r="D37" s="124" t="n">
        <v>2216</v>
      </c>
      <c r="E37" s="124" t="n">
        <v>2342</v>
      </c>
      <c r="F37" s="125" t="n">
        <f aca="false">(D37-E37)/D37*100</f>
        <v>-5.68592057761733</v>
      </c>
      <c r="G37" s="124" t="n">
        <v>2238</v>
      </c>
      <c r="H37" s="125" t="n">
        <f aca="false">(E37-G37)/E37*100</f>
        <v>4.44064901793339</v>
      </c>
      <c r="I37" s="124" t="n">
        <v>2711</v>
      </c>
      <c r="J37" s="125" t="n">
        <f aca="false">(G37-I37)/G37*100</f>
        <v>-21.1349419124218</v>
      </c>
      <c r="K37" s="111" t="n">
        <f aca="false">AVERAGE(D37,E37,G37,I37)</f>
        <v>2376.75</v>
      </c>
      <c r="L37" s="114" t="n">
        <f aca="false">K37/K53*100</f>
        <v>0.90116392045643</v>
      </c>
    </row>
    <row r="38" customFormat="false" ht="13.8" hidden="false" customHeight="false" outlineLevel="0" collapsed="false">
      <c r="C38" s="0" t="s">
        <v>354</v>
      </c>
      <c r="D38" s="124" t="n">
        <v>16881</v>
      </c>
      <c r="E38" s="124" t="n">
        <v>19031</v>
      </c>
      <c r="F38" s="125" t="n">
        <f aca="false">(D38-E38)/D38*100</f>
        <v>-12.7362123096973</v>
      </c>
      <c r="G38" s="124" t="n">
        <v>19077</v>
      </c>
      <c r="H38" s="125" t="n">
        <f aca="false">(E38-G38)/E38*100</f>
        <v>-0.241710892753928</v>
      </c>
      <c r="I38" s="124" t="n">
        <v>19610</v>
      </c>
      <c r="J38" s="125" t="n">
        <f aca="false">(G38-I38)/G38*100</f>
        <v>-2.79394034701473</v>
      </c>
      <c r="K38" s="111" t="n">
        <f aca="false">AVERAGE(D38,E38,G38,I38)</f>
        <v>18649.75</v>
      </c>
      <c r="L38" s="114" t="n">
        <f aca="false">K38/K53*100</f>
        <v>7.07120304008933</v>
      </c>
    </row>
    <row r="39" customFormat="false" ht="13.8" hidden="false" customHeight="false" outlineLevel="0" collapsed="false">
      <c r="C39" s="0" t="s">
        <v>355</v>
      </c>
      <c r="D39" s="124" t="n">
        <v>20285</v>
      </c>
      <c r="E39" s="124" t="n">
        <v>34905</v>
      </c>
      <c r="F39" s="125" t="n">
        <f aca="false">(D39-E39)/D39*100</f>
        <v>-72.0729603155041</v>
      </c>
      <c r="G39" s="124" t="n">
        <v>19351</v>
      </c>
      <c r="H39" s="125" t="n">
        <f aca="false">(E39-G39)/E39*100</f>
        <v>44.5609511531299</v>
      </c>
      <c r="I39" s="124" t="n">
        <v>23967</v>
      </c>
      <c r="J39" s="125" t="n">
        <f aca="false">(G39-I39)/G39*100</f>
        <v>-23.8540643894372</v>
      </c>
      <c r="K39" s="111" t="n">
        <f aca="false">AVERAGE(D39,E39,G39,I39)</f>
        <v>24627</v>
      </c>
      <c r="L39" s="114" t="n">
        <f aca="false">K39/K53*100</f>
        <v>9.33752555762302</v>
      </c>
      <c r="M39" s="0" t="n">
        <f aca="false">SUM(L34:L39)</f>
        <v>43.7916185214921</v>
      </c>
    </row>
    <row r="40" customFormat="false" ht="13.8" hidden="false" customHeight="false" outlineLevel="0" collapsed="false">
      <c r="C40" s="61"/>
      <c r="D40" s="127"/>
      <c r="E40" s="127"/>
      <c r="F40" s="126"/>
      <c r="G40" s="127"/>
      <c r="H40" s="126"/>
      <c r="I40" s="127"/>
      <c r="J40" s="126"/>
    </row>
    <row r="41" customFormat="false" ht="13.8" hidden="false" customHeight="false" outlineLevel="0" collapsed="false">
      <c r="C41" s="114" t="s">
        <v>356</v>
      </c>
      <c r="D41" s="124" t="n">
        <v>56320</v>
      </c>
      <c r="E41" s="124" t="n">
        <v>60216</v>
      </c>
      <c r="F41" s="125" t="n">
        <f aca="false">(D41-E41)/D41*100</f>
        <v>-6.91761363636364</v>
      </c>
      <c r="G41" s="124" t="n">
        <v>62319</v>
      </c>
      <c r="H41" s="125" t="n">
        <f aca="false">(E41-G41)/E41*100</f>
        <v>-3.49242726185731</v>
      </c>
      <c r="I41" s="124" t="n">
        <v>64350</v>
      </c>
      <c r="J41" s="125" t="n">
        <f aca="false">(G41-I41)/G41*100</f>
        <v>-3.25903817455351</v>
      </c>
      <c r="K41" s="111" t="n">
        <f aca="false">AVERAGE(D41,E41,G41,I41)</f>
        <v>60801.25</v>
      </c>
      <c r="L41" s="114" t="n">
        <f aca="false">K41/K53*100</f>
        <v>23.0532840301469</v>
      </c>
    </row>
    <row r="42" customFormat="false" ht="13.8" hidden="false" customHeight="false" outlineLevel="0" collapsed="false">
      <c r="C42" s="114" t="s">
        <v>357</v>
      </c>
      <c r="D42" s="124" t="n">
        <v>8859</v>
      </c>
      <c r="E42" s="124" t="n">
        <v>8608</v>
      </c>
      <c r="F42" s="125" t="n">
        <f aca="false">(D42-E42)/D42*100</f>
        <v>2.83327689355458</v>
      </c>
      <c r="G42" s="124" t="n">
        <v>9000</v>
      </c>
      <c r="H42" s="125" t="n">
        <f aca="false">(E42-G42)/E42*100</f>
        <v>-4.55390334572491</v>
      </c>
      <c r="I42" s="124" t="n">
        <v>9870</v>
      </c>
      <c r="J42" s="125" t="n">
        <f aca="false">(G42-I42)/G42*100</f>
        <v>-9.66666666666667</v>
      </c>
      <c r="K42" s="111" t="n">
        <f aca="false">AVERAGE(D42,E42,G42,I42)</f>
        <v>9084.25</v>
      </c>
      <c r="L42" s="114" t="n">
        <f aca="false">K42/K53*100</f>
        <v>3.44436661172034</v>
      </c>
    </row>
    <row r="43" customFormat="false" ht="13.8" hidden="false" customHeight="false" outlineLevel="0" collapsed="false">
      <c r="C43" s="114" t="s">
        <v>358</v>
      </c>
      <c r="D43" s="124" t="n">
        <v>1472</v>
      </c>
      <c r="E43" s="124" t="n">
        <v>1576</v>
      </c>
      <c r="F43" s="125" t="n">
        <f aca="false">(D43-E43)/D43*100</f>
        <v>-7.06521739130435</v>
      </c>
      <c r="G43" s="124" t="n">
        <v>1600</v>
      </c>
      <c r="H43" s="125" t="n">
        <f aca="false">(E43-G43)/E43*100</f>
        <v>-1.52284263959391</v>
      </c>
      <c r="I43" s="124" t="n">
        <v>1400</v>
      </c>
      <c r="J43" s="125" t="n">
        <f aca="false">(G43-I43)/G43*100</f>
        <v>12.5</v>
      </c>
      <c r="K43" s="111" t="n">
        <f aca="false">AVERAGE(D43,E43,G43,I43)</f>
        <v>1512</v>
      </c>
      <c r="L43" s="114" t="n">
        <f aca="false">K43/K53*100</f>
        <v>0.57328698757973</v>
      </c>
    </row>
    <row r="44" customFormat="false" ht="13.8" hidden="false" customHeight="false" outlineLevel="0" collapsed="false">
      <c r="C44" s="114" t="s">
        <v>359</v>
      </c>
      <c r="D44" s="124" t="n">
        <v>1267</v>
      </c>
      <c r="E44" s="124" t="n">
        <v>1359</v>
      </c>
      <c r="F44" s="125" t="n">
        <f aca="false">(D44-E44)/D44*100</f>
        <v>-7.26124704025257</v>
      </c>
      <c r="G44" s="124" t="n">
        <v>1460</v>
      </c>
      <c r="H44" s="125" t="n">
        <f aca="false">(E44-G44)/E44*100</f>
        <v>-7.43193524650478</v>
      </c>
      <c r="I44" s="124" t="n">
        <v>1818</v>
      </c>
      <c r="J44" s="125" t="n">
        <f aca="false">(G44-I44)/G44*100</f>
        <v>-24.5205479452055</v>
      </c>
      <c r="K44" s="111" t="n">
        <f aca="false">AVERAGE(D44,E44,G44,I44)</f>
        <v>1476</v>
      </c>
      <c r="L44" s="114" t="n">
        <f aca="false">K44/K53*100</f>
        <v>0.55963729739926</v>
      </c>
    </row>
    <row r="45" customFormat="false" ht="13.8" hidden="false" customHeight="false" outlineLevel="0" collapsed="false">
      <c r="C45" s="114" t="s">
        <v>360</v>
      </c>
      <c r="D45" s="124" t="n">
        <v>9416</v>
      </c>
      <c r="E45" s="124" t="n">
        <v>11347</v>
      </c>
      <c r="F45" s="125" t="n">
        <f aca="false">(D45-E45)/D45*100</f>
        <v>-20.5076465590484</v>
      </c>
      <c r="G45" s="124" t="n">
        <v>1907</v>
      </c>
      <c r="H45" s="125" t="n">
        <f aca="false">(E45-G45)/E45*100</f>
        <v>83.1937957169296</v>
      </c>
      <c r="I45" s="124" t="n">
        <v>11009</v>
      </c>
      <c r="J45" s="125" t="n">
        <f aca="false">(G45-I45)/G45*100</f>
        <v>-477.294179339276</v>
      </c>
      <c r="K45" s="111" t="n">
        <f aca="false">AVERAGE(D45,E45,G45,I45)</f>
        <v>8419.75</v>
      </c>
      <c r="L45" s="114" t="n">
        <f aca="false">K45/K53*100</f>
        <v>3.19241608047251</v>
      </c>
    </row>
    <row r="46" customFormat="false" ht="13.8" hidden="false" customHeight="false" outlineLevel="0" collapsed="false">
      <c r="C46" s="114" t="s">
        <v>361</v>
      </c>
      <c r="D46" s="124" t="n">
        <v>30797</v>
      </c>
      <c r="E46" s="124" t="n">
        <v>34693</v>
      </c>
      <c r="F46" s="125" t="n">
        <f aca="false">(D46-E46)/D46*100</f>
        <v>-12.6505828489788</v>
      </c>
      <c r="G46" s="124" t="n">
        <v>34367</v>
      </c>
      <c r="H46" s="125" t="n">
        <f aca="false">(E46-G46)/E46*100</f>
        <v>0.939670826967976</v>
      </c>
      <c r="I46" s="124" t="n">
        <v>36050</v>
      </c>
      <c r="J46" s="125" t="n">
        <f aca="false">(G46-I46)/G46*100</f>
        <v>-4.89713969796607</v>
      </c>
      <c r="K46" s="111" t="n">
        <f aca="false">AVERAGE(D46,E46,G46,I46)</f>
        <v>33976.75</v>
      </c>
      <c r="L46" s="114" t="n">
        <f aca="false">K46/K53*100</f>
        <v>12.8825586344243</v>
      </c>
    </row>
    <row r="47" customFormat="false" ht="13.8" hidden="false" customHeight="false" outlineLevel="0" collapsed="false">
      <c r="C47" s="0" t="s">
        <v>362</v>
      </c>
      <c r="D47" s="124" t="n">
        <f aca="false">SUM(D41:D46)</f>
        <v>108131</v>
      </c>
      <c r="E47" s="124" t="n">
        <f aca="false">SUM(E41:E46)</f>
        <v>117799</v>
      </c>
      <c r="F47" s="125" t="n">
        <f aca="false">(D47-E47)/D47*100</f>
        <v>-8.94100674182242</v>
      </c>
      <c r="G47" s="124" t="n">
        <f aca="false">SUM(G41:G46)</f>
        <v>110653</v>
      </c>
      <c r="H47" s="125" t="n">
        <f aca="false">(E47-G47)/E47*100</f>
        <v>6.06626541821238</v>
      </c>
      <c r="I47" s="124" t="n">
        <f aca="false">SUM(I41:I46)</f>
        <v>124497</v>
      </c>
      <c r="J47" s="125" t="n">
        <f aca="false">(G47-I47)/G47*100</f>
        <v>-12.5111836100241</v>
      </c>
      <c r="K47" s="111" t="n">
        <f aca="false">AVERAGE(D47,E47,G47,I47)</f>
        <v>115270</v>
      </c>
      <c r="L47" s="114" t="n">
        <f aca="false">K47/K53*100</f>
        <v>43.705549641743</v>
      </c>
    </row>
    <row r="48" customFormat="false" ht="13.8" hidden="false" customHeight="false" outlineLevel="0" collapsed="false">
      <c r="D48" s="127"/>
      <c r="E48" s="127"/>
      <c r="F48" s="126"/>
      <c r="G48" s="127"/>
      <c r="H48" s="126"/>
      <c r="I48" s="127"/>
      <c r="J48" s="126"/>
    </row>
    <row r="49" customFormat="false" ht="13.8" hidden="false" customHeight="false" outlineLevel="0" collapsed="false">
      <c r="C49" s="0" t="s">
        <v>363</v>
      </c>
      <c r="D49" s="124" t="n">
        <v>8102</v>
      </c>
      <c r="E49" s="124" t="n">
        <v>8031</v>
      </c>
      <c r="F49" s="125" t="n">
        <f aca="false">(D49-E49)/D49*100</f>
        <v>0.87632683288077</v>
      </c>
      <c r="G49" s="124" t="n">
        <v>9478</v>
      </c>
      <c r="H49" s="125" t="n">
        <f aca="false">(E49-G49)/E49*100</f>
        <v>-18.0176814842485</v>
      </c>
      <c r="I49" s="124" t="n">
        <v>10071</v>
      </c>
      <c r="J49" s="125" t="n">
        <f aca="false">(G49-I49)/G49*100</f>
        <v>-6.25659421818949</v>
      </c>
      <c r="K49" s="111" t="n">
        <f aca="false">AVERAGE(D49,E49,G49,I49)</f>
        <v>8920.5</v>
      </c>
      <c r="L49" s="114" t="n">
        <f aca="false">K49/K53*100</f>
        <v>3.38227947930224</v>
      </c>
    </row>
    <row r="50" customFormat="false" ht="13.8" hidden="false" customHeight="false" outlineLevel="0" collapsed="false">
      <c r="C50" s="0" t="s">
        <v>364</v>
      </c>
      <c r="D50" s="124" t="n">
        <v>17813</v>
      </c>
      <c r="E50" s="124" t="n">
        <v>16115</v>
      </c>
      <c r="F50" s="125" t="n">
        <f aca="false">(D50-E50)/D50*100</f>
        <v>9.53236400381744</v>
      </c>
      <c r="G50" s="124" t="n">
        <v>24055</v>
      </c>
      <c r="H50" s="125" t="n">
        <f aca="false">(E50-G50)/E50*100</f>
        <v>-49.2708656531182</v>
      </c>
      <c r="I50" s="124" t="n">
        <v>38236</v>
      </c>
      <c r="J50" s="125" t="n">
        <f aca="false">(G50-I50)/G50*100</f>
        <v>-58.9524007482852</v>
      </c>
      <c r="K50" s="111" t="n">
        <f aca="false">AVERAGE(D50,E50,G50,I50)</f>
        <v>24054.75</v>
      </c>
      <c r="L50" s="114" t="n">
        <f aca="false">K50/K53*100</f>
        <v>9.12055235746264</v>
      </c>
    </row>
    <row r="51" customFormat="false" ht="13.8" hidden="false" customHeight="false" outlineLevel="0" collapsed="false">
      <c r="F51" s="126"/>
      <c r="H51" s="126"/>
      <c r="J51" s="126"/>
    </row>
    <row r="52" customFormat="false" ht="13.8" hidden="false" customHeight="false" outlineLevel="0" collapsed="false">
      <c r="C52" s="0" t="s">
        <v>365</v>
      </c>
      <c r="D52" s="124" t="n">
        <f aca="false">SUM(D47,D34:D39,D49)</f>
        <v>218731</v>
      </c>
      <c r="E52" s="124" t="n">
        <f aca="false">SUM(E47,E34:E39,E49)</f>
        <v>248679</v>
      </c>
      <c r="F52" s="125" t="n">
        <f aca="false">(D52-E52)/D52*100</f>
        <v>-13.6917035079618</v>
      </c>
      <c r="G52" s="124" t="n">
        <f aca="false">SUM(G47,G34:G39,G49)</f>
        <v>234828</v>
      </c>
      <c r="H52" s="125" t="n">
        <f aca="false">(E52-G52)/E52*100</f>
        <v>5.56983098693496</v>
      </c>
      <c r="I52" s="124" t="n">
        <f aca="false">SUM(I47,I34:I39,I49)</f>
        <v>256512</v>
      </c>
      <c r="J52" s="125" t="n">
        <f aca="false">(G52-I52)/G52*100</f>
        <v>-9.2339925392202</v>
      </c>
      <c r="K52" s="111" t="n">
        <f aca="false">AVERAGE(D52,E52,G52,I52)</f>
        <v>239687.5</v>
      </c>
      <c r="L52" s="114" t="n">
        <f aca="false">K52/K53*100</f>
        <v>90.8794476425374</v>
      </c>
    </row>
    <row r="53" customFormat="false" ht="13.8" hidden="false" customHeight="false" outlineLevel="0" collapsed="false">
      <c r="C53" s="0" t="s">
        <v>366</v>
      </c>
      <c r="D53" s="124" t="n">
        <f aca="false">SUM(D47,D34:D39,D49:D50)</f>
        <v>236544</v>
      </c>
      <c r="E53" s="124" t="n">
        <f aca="false">SUM(E47,E34:E39,E49:E50)</f>
        <v>264794</v>
      </c>
      <c r="F53" s="126"/>
      <c r="G53" s="124" t="n">
        <f aca="false">SUM(G47,G34:G39,G49:G50)</f>
        <v>258883</v>
      </c>
      <c r="H53" s="126"/>
      <c r="I53" s="124" t="n">
        <f aca="false">SUM(I47,I34:I39,I49:I50)</f>
        <v>294748</v>
      </c>
      <c r="J53" s="126"/>
      <c r="K53" s="111" t="n">
        <f aca="false">AVERAGE(D53,E53,G53,I53)</f>
        <v>263742.25</v>
      </c>
      <c r="L53" s="114" t="n">
        <f aca="false">K53/K53*100</f>
        <v>100</v>
      </c>
    </row>
    <row r="54" customFormat="false" ht="13.8" hidden="false" customHeight="false" outlineLevel="0" collapsed="false">
      <c r="D54" s="127"/>
      <c r="E54" s="127"/>
      <c r="F54" s="126"/>
      <c r="G54" s="127"/>
      <c r="H54" s="126"/>
      <c r="I54" s="127"/>
      <c r="J54" s="126"/>
    </row>
    <row r="55" customFormat="false" ht="13.8" hidden="false" customHeight="false" outlineLevel="0" collapsed="false">
      <c r="D55" s="115" t="n">
        <v>2019</v>
      </c>
      <c r="E55" s="115" t="n">
        <v>2020</v>
      </c>
      <c r="F55" s="115" t="n">
        <v>2021</v>
      </c>
      <c r="G55" s="115" t="n">
        <v>2022</v>
      </c>
      <c r="H55" s="126"/>
      <c r="J55" s="126"/>
      <c r="K55" s="111" t="s">
        <v>44</v>
      </c>
    </row>
    <row r="56" customFormat="false" ht="13.8" hidden="false" customHeight="false" outlineLevel="0" collapsed="false">
      <c r="C56" s="0" t="s">
        <v>367</v>
      </c>
      <c r="D56" s="124" t="n">
        <f aca="false">D26-D52</f>
        <v>-14785</v>
      </c>
      <c r="E56" s="124" t="n">
        <f aca="false">E26-E52</f>
        <v>-59125</v>
      </c>
      <c r="F56" s="124" t="n">
        <f aca="false">G26-G52</f>
        <v>-22198</v>
      </c>
      <c r="G56" s="124" t="n">
        <f aca="false">I26-I52</f>
        <v>-17611</v>
      </c>
      <c r="H56" s="0"/>
      <c r="I56" s="0"/>
      <c r="J56" s="0"/>
      <c r="K56" s="111" t="n">
        <f aca="false">AVERAGE(D56:G56)</f>
        <v>-28429.75</v>
      </c>
    </row>
    <row r="57" customFormat="false" ht="13.8" hidden="false" customHeight="false" outlineLevel="0" collapsed="false">
      <c r="C57" s="0" t="s">
        <v>368</v>
      </c>
      <c r="D57" s="124" t="n">
        <f aca="false">D26-D53</f>
        <v>-32598</v>
      </c>
      <c r="E57" s="124" t="n">
        <f aca="false">E26-E53</f>
        <v>-75240</v>
      </c>
      <c r="F57" s="124" t="n">
        <f aca="false">G26-G53</f>
        <v>-46253</v>
      </c>
      <c r="G57" s="124" t="n">
        <f aca="false">I26-I53</f>
        <v>-55847</v>
      </c>
      <c r="H57" s="0"/>
      <c r="I57" s="0"/>
      <c r="J57" s="0"/>
      <c r="K57" s="111" t="n">
        <f aca="false">AVERAGE(D57:G57)</f>
        <v>-52484.5</v>
      </c>
    </row>
    <row r="58" customFormat="false" ht="13.8" hidden="false" customHeight="false" outlineLevel="0" collapsed="false">
      <c r="C58" s="0" t="s">
        <v>369</v>
      </c>
      <c r="E58" s="125" t="n">
        <f aca="false">(D56-E56)/D56*100</f>
        <v>-299.89854582347</v>
      </c>
      <c r="F58" s="125" t="n">
        <f aca="false">(E56-F56)/E56*100</f>
        <v>62.4558139534884</v>
      </c>
      <c r="G58" s="125" t="n">
        <f aca="false">(F56-G56)/F56*100</f>
        <v>20.6640237859267</v>
      </c>
    </row>
    <row r="59" customFormat="false" ht="13.8" hidden="false" customHeight="false" outlineLevel="0" collapsed="false">
      <c r="C59" s="0" t="s">
        <v>370</v>
      </c>
      <c r="E59" s="125" t="n">
        <f aca="false">(D57-E57)/D57*100</f>
        <v>-130.811706239647</v>
      </c>
      <c r="F59" s="125" t="n">
        <f aca="false">(E57-F57)/E57*100</f>
        <v>38.5260499734184</v>
      </c>
      <c r="G59" s="125" t="n">
        <f aca="false">(F57-G57)/F57*100</f>
        <v>-20.7424383283246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37" activeCellId="0" sqref="B37"/>
    </sheetView>
  </sheetViews>
  <sheetFormatPr defaultColWidth="9.14453125" defaultRowHeight="13.8" zeroHeight="false" outlineLevelRow="0" outlineLevelCol="0"/>
  <cols>
    <col collapsed="false" customWidth="true" hidden="false" outlineLevel="0" max="2" min="2" style="128" width="10.43"/>
    <col collapsed="false" customWidth="false" hidden="false" outlineLevel="0" max="4" min="3" style="128" width="9.14"/>
    <col collapsed="false" customWidth="true" hidden="false" outlineLevel="0" max="5" min="5" style="128" width="10.98"/>
    <col collapsed="false" customWidth="false" hidden="false" outlineLevel="0" max="6" min="6" style="128" width="9.14"/>
    <col collapsed="false" customWidth="true" hidden="false" outlineLevel="0" max="7" min="7" style="128" width="10.85"/>
    <col collapsed="false" customWidth="true" hidden="false" outlineLevel="0" max="8" min="8" style="128" width="10.43"/>
    <col collapsed="false" customWidth="true" hidden="false" outlineLevel="0" max="9" min="9" style="128" width="10.85"/>
    <col collapsed="false" customWidth="false" hidden="false" outlineLevel="0" max="11" min="10" style="128" width="9.14"/>
    <col collapsed="false" customWidth="true" hidden="false" outlineLevel="0" max="12" min="12" style="128" width="10.85"/>
  </cols>
  <sheetData>
    <row r="1" customFormat="false" ht="13.8" hidden="false" customHeight="false" outlineLevel="0" collapsed="false">
      <c r="A1" s="0" t="s">
        <v>3</v>
      </c>
      <c r="B1" s="129" t="n">
        <v>0</v>
      </c>
      <c r="C1" s="129" t="n">
        <v>1</v>
      </c>
      <c r="D1" s="129" t="n">
        <v>2</v>
      </c>
      <c r="E1" s="129" t="n">
        <v>3</v>
      </c>
      <c r="F1" s="129" t="n">
        <v>4</v>
      </c>
      <c r="G1" s="129" t="n">
        <v>5</v>
      </c>
      <c r="H1" s="129" t="n">
        <v>6</v>
      </c>
      <c r="I1" s="129" t="n">
        <v>7</v>
      </c>
      <c r="J1" s="129" t="n">
        <v>8</v>
      </c>
      <c r="K1" s="129" t="n">
        <v>9</v>
      </c>
    </row>
    <row r="2" customFormat="false" ht="13.8" hidden="false" customHeight="false" outlineLevel="0" collapsed="false"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customFormat="false" ht="13.8" hidden="false" customHeight="false" outlineLevel="0" collapsed="false">
      <c r="A3" s="0" t="s">
        <v>371</v>
      </c>
      <c r="B3" s="14" t="n">
        <v>4954922</v>
      </c>
      <c r="C3" s="14" t="n">
        <v>1867652</v>
      </c>
      <c r="D3" s="14" t="n">
        <v>4390491</v>
      </c>
      <c r="E3" s="14" t="n">
        <v>401107</v>
      </c>
      <c r="F3" s="14" t="n">
        <v>379</v>
      </c>
      <c r="G3" s="14" t="n">
        <v>616008895</v>
      </c>
      <c r="H3" s="14" t="n">
        <v>25023341</v>
      </c>
      <c r="I3" s="14" t="n">
        <v>232084880</v>
      </c>
      <c r="J3" s="14" t="n">
        <v>81432090</v>
      </c>
      <c r="K3" s="14" t="n">
        <v>5299</v>
      </c>
    </row>
    <row r="4" customFormat="false" ht="13.8" hidden="false" customHeight="false" outlineLevel="0" collapsed="false">
      <c r="A4" s="18"/>
      <c r="B4" s="14" t="n">
        <v>17115023</v>
      </c>
      <c r="C4" s="14" t="n">
        <v>1108022</v>
      </c>
      <c r="D4" s="14" t="n">
        <v>2491621</v>
      </c>
      <c r="E4" s="14" t="n">
        <v>1337251</v>
      </c>
      <c r="F4" s="14" t="n">
        <v>35103</v>
      </c>
      <c r="G4" s="14" t="n">
        <v>58050949</v>
      </c>
      <c r="H4" s="14" t="n">
        <v>64582425</v>
      </c>
      <c r="I4" s="14" t="n">
        <v>115217986</v>
      </c>
      <c r="J4" s="14" t="n">
        <v>16371750</v>
      </c>
      <c r="K4" s="14" t="n">
        <v>90253</v>
      </c>
    </row>
    <row r="5" customFormat="false" ht="13.8" hidden="false" customHeight="false" outlineLevel="0" collapsed="false">
      <c r="A5" s="0" t="s">
        <v>372</v>
      </c>
      <c r="B5" s="128" t="n">
        <f aca="false">B3-B4</f>
        <v>-12160101</v>
      </c>
      <c r="C5" s="128" t="n">
        <f aca="false">C3-C4</f>
        <v>759630</v>
      </c>
      <c r="D5" s="128" t="n">
        <f aca="false">D3-D4</f>
        <v>1898870</v>
      </c>
      <c r="E5" s="128" t="n">
        <f aca="false">E3-E4</f>
        <v>-936144</v>
      </c>
      <c r="F5" s="128" t="n">
        <f aca="false">F3-F4</f>
        <v>-34724</v>
      </c>
      <c r="G5" s="128" t="n">
        <f aca="false">G3-G4</f>
        <v>557957946</v>
      </c>
      <c r="H5" s="128" t="n">
        <f aca="false">H3-H4</f>
        <v>-39559084</v>
      </c>
      <c r="I5" s="128" t="n">
        <f aca="false">I3-I4</f>
        <v>116866894</v>
      </c>
      <c r="J5" s="128" t="n">
        <f aca="false">J3-J4</f>
        <v>65060340</v>
      </c>
      <c r="K5" s="128" t="n">
        <f aca="false">K3-K4</f>
        <v>-84954</v>
      </c>
      <c r="L5" s="128" t="n">
        <f aca="false">SUM(B5:K5)</f>
        <v>689768673</v>
      </c>
    </row>
    <row r="7" customFormat="false" ht="13.8" hidden="false" customHeight="false" outlineLevel="0" collapsed="false">
      <c r="A7" s="0" t="s">
        <v>373</v>
      </c>
      <c r="B7" s="14" t="n">
        <v>93178282</v>
      </c>
      <c r="C7" s="14" t="n">
        <v>12972887</v>
      </c>
      <c r="D7" s="14" t="n">
        <v>2047598</v>
      </c>
      <c r="E7" s="14" t="n">
        <v>961619</v>
      </c>
      <c r="F7" s="14" t="n">
        <v>29415133</v>
      </c>
      <c r="G7" s="14" t="n">
        <v>1993006</v>
      </c>
      <c r="H7" s="14" t="n">
        <v>15996945</v>
      </c>
      <c r="I7" s="14" t="n">
        <v>21528221</v>
      </c>
      <c r="J7" s="14" t="n">
        <v>4708608</v>
      </c>
      <c r="K7" s="14" t="n">
        <v>3554265</v>
      </c>
    </row>
    <row r="8" customFormat="false" ht="13.8" hidden="false" customHeight="false" outlineLevel="0" collapsed="false">
      <c r="A8" s="18"/>
      <c r="B8" s="14" t="n">
        <v>1893540</v>
      </c>
      <c r="C8" s="14" t="n">
        <v>931112</v>
      </c>
      <c r="D8" s="14" t="n">
        <v>3104940</v>
      </c>
      <c r="E8" s="14" t="n">
        <v>20498173</v>
      </c>
      <c r="F8" s="14" t="n">
        <v>197985</v>
      </c>
      <c r="G8" s="14" t="n">
        <v>2063962</v>
      </c>
      <c r="H8" s="14" t="n">
        <v>9288989</v>
      </c>
      <c r="I8" s="14" t="n">
        <v>274840</v>
      </c>
      <c r="J8" s="14" t="n">
        <v>975857</v>
      </c>
      <c r="K8" s="130" t="n">
        <v>0</v>
      </c>
    </row>
    <row r="9" customFormat="false" ht="13.8" hidden="false" customHeight="false" outlineLevel="0" collapsed="false">
      <c r="A9" s="0" t="s">
        <v>372</v>
      </c>
      <c r="B9" s="128" t="n">
        <f aca="false">B7-B8</f>
        <v>91284742</v>
      </c>
      <c r="C9" s="128" t="n">
        <f aca="false">C7-C8</f>
        <v>12041775</v>
      </c>
      <c r="D9" s="128" t="n">
        <f aca="false">D7-D8</f>
        <v>-1057342</v>
      </c>
      <c r="E9" s="128" t="n">
        <f aca="false">E7-E8</f>
        <v>-19536554</v>
      </c>
      <c r="F9" s="128" t="n">
        <f aca="false">F7-F8</f>
        <v>29217148</v>
      </c>
      <c r="G9" s="128" t="n">
        <f aca="false">G7-G8</f>
        <v>-70956</v>
      </c>
      <c r="H9" s="128" t="n">
        <f aca="false">H7-H8</f>
        <v>6707956</v>
      </c>
      <c r="I9" s="128" t="n">
        <f aca="false">I7-I8</f>
        <v>21253381</v>
      </c>
      <c r="J9" s="128" t="n">
        <f aca="false">J7-J8</f>
        <v>3732751</v>
      </c>
      <c r="K9" s="128" t="n">
        <f aca="false">K7-K8</f>
        <v>3554265</v>
      </c>
      <c r="L9" s="128" t="n">
        <f aca="false">SUM(B9:K9)</f>
        <v>147127166</v>
      </c>
    </row>
    <row r="11" customFormat="false" ht="13.8" hidden="false" customHeight="false" outlineLevel="0" collapsed="false">
      <c r="A11" s="131" t="s">
        <v>374</v>
      </c>
      <c r="B11" s="14" t="n">
        <v>176908</v>
      </c>
      <c r="C11" s="14" t="n">
        <v>728224</v>
      </c>
      <c r="D11" s="14" t="n">
        <v>12893</v>
      </c>
      <c r="E11" s="130" t="n">
        <v>0</v>
      </c>
      <c r="F11" s="130" t="n">
        <v>0</v>
      </c>
      <c r="G11" s="14" t="n">
        <v>27721</v>
      </c>
      <c r="H11" s="14" t="n">
        <v>2841881</v>
      </c>
      <c r="I11" s="14" t="n">
        <v>22556998</v>
      </c>
      <c r="J11" s="14" t="n">
        <v>12465730</v>
      </c>
      <c r="K11" s="14" t="n">
        <v>364282</v>
      </c>
    </row>
    <row r="12" customFormat="false" ht="13.8" hidden="false" customHeight="false" outlineLevel="0" collapsed="false">
      <c r="B12" s="14" t="n">
        <v>547572</v>
      </c>
      <c r="C12" s="14" t="n">
        <v>69370</v>
      </c>
      <c r="D12" s="14" t="n">
        <v>7425</v>
      </c>
      <c r="E12" s="14" t="n">
        <v>324553</v>
      </c>
      <c r="F12" s="130" t="n">
        <v>0</v>
      </c>
      <c r="G12" s="14" t="n">
        <v>1185051</v>
      </c>
      <c r="H12" s="14" t="n">
        <v>3534863</v>
      </c>
      <c r="I12" s="14" t="n">
        <v>7371155</v>
      </c>
      <c r="J12" s="14" t="n">
        <v>1794360</v>
      </c>
      <c r="K12" s="130" t="n">
        <v>0</v>
      </c>
    </row>
    <row r="13" customFormat="false" ht="13.8" hidden="false" customHeight="false" outlineLevel="0" collapsed="false">
      <c r="A13" s="0" t="s">
        <v>372</v>
      </c>
      <c r="B13" s="128" t="n">
        <f aca="false">B11-B12</f>
        <v>-370664</v>
      </c>
      <c r="C13" s="128" t="n">
        <f aca="false">C11-C12</f>
        <v>658854</v>
      </c>
      <c r="D13" s="128" t="n">
        <f aca="false">D11-D12</f>
        <v>5468</v>
      </c>
      <c r="E13" s="128" t="n">
        <f aca="false">E11-E12</f>
        <v>-324553</v>
      </c>
      <c r="F13" s="128" t="n">
        <f aca="false">F11-F12</f>
        <v>0</v>
      </c>
      <c r="G13" s="128" t="n">
        <f aca="false">G11-G12</f>
        <v>-1157330</v>
      </c>
      <c r="H13" s="128" t="n">
        <f aca="false">H11-H12</f>
        <v>-692982</v>
      </c>
      <c r="I13" s="128" t="n">
        <f aca="false">I11-I12</f>
        <v>15185843</v>
      </c>
      <c r="J13" s="128" t="n">
        <f aca="false">J11-J12</f>
        <v>10671370</v>
      </c>
      <c r="K13" s="128" t="n">
        <f aca="false">K11-K12</f>
        <v>364282</v>
      </c>
      <c r="L13" s="128" t="n">
        <f aca="false">SUM(B13:K13)</f>
        <v>24340288</v>
      </c>
    </row>
    <row r="15" customFormat="false" ht="13.8" hidden="false" customHeight="false" outlineLevel="0" collapsed="false">
      <c r="A15" s="0" t="s">
        <v>375</v>
      </c>
      <c r="B15" s="14" t="n">
        <v>566096</v>
      </c>
      <c r="C15" s="14" t="n">
        <v>11867</v>
      </c>
      <c r="D15" s="14" t="n">
        <v>5982</v>
      </c>
      <c r="E15" s="130" t="n">
        <v>0</v>
      </c>
      <c r="F15" s="130" t="n">
        <v>0</v>
      </c>
      <c r="G15" s="14" t="n">
        <v>435</v>
      </c>
      <c r="H15" s="14" t="n">
        <v>4330727</v>
      </c>
      <c r="I15" s="14" t="n">
        <v>39462669</v>
      </c>
      <c r="J15" s="14" t="n">
        <v>861954</v>
      </c>
      <c r="K15" s="128" t="n">
        <v>0</v>
      </c>
    </row>
    <row r="16" customFormat="false" ht="13.8" hidden="false" customHeight="false" outlineLevel="0" collapsed="false">
      <c r="B16" s="14" t="n">
        <v>6910124</v>
      </c>
      <c r="C16" s="14" t="n">
        <v>115265</v>
      </c>
      <c r="D16" s="14" t="n">
        <v>165486</v>
      </c>
      <c r="E16" s="14" t="n">
        <v>402194</v>
      </c>
      <c r="F16" s="14" t="n">
        <v>67056</v>
      </c>
      <c r="G16" s="14" t="n">
        <v>5718071</v>
      </c>
      <c r="H16" s="14" t="n">
        <v>7285825</v>
      </c>
      <c r="I16" s="14" t="n">
        <v>6468774</v>
      </c>
      <c r="J16" s="14" t="n">
        <v>1266603</v>
      </c>
      <c r="K16" s="14" t="n">
        <v>9382</v>
      </c>
    </row>
    <row r="17" customFormat="false" ht="13.8" hidden="false" customHeight="false" outlineLevel="0" collapsed="false">
      <c r="A17" s="0" t="s">
        <v>372</v>
      </c>
      <c r="B17" s="128" t="n">
        <f aca="false">B15-B16</f>
        <v>-6344028</v>
      </c>
      <c r="C17" s="128" t="n">
        <f aca="false">C15-C16</f>
        <v>-103398</v>
      </c>
      <c r="D17" s="128" t="n">
        <f aca="false">D15-D16</f>
        <v>-159504</v>
      </c>
      <c r="E17" s="128" t="n">
        <f aca="false">E15-E16</f>
        <v>-402194</v>
      </c>
      <c r="F17" s="128" t="n">
        <f aca="false">F15-F16</f>
        <v>-67056</v>
      </c>
      <c r="G17" s="128" t="n">
        <f aca="false">G15-G16</f>
        <v>-5717636</v>
      </c>
      <c r="H17" s="128" t="n">
        <f aca="false">H15-H16</f>
        <v>-2955098</v>
      </c>
      <c r="I17" s="128" t="n">
        <f aca="false">I15-I16</f>
        <v>32993895</v>
      </c>
      <c r="J17" s="128" t="n">
        <f aca="false">J15-J16</f>
        <v>-404649</v>
      </c>
      <c r="K17" s="128" t="n">
        <f aca="false">K15-K16</f>
        <v>-9382</v>
      </c>
      <c r="L17" s="128" t="n">
        <f aca="false">SUM(B17:K17)</f>
        <v>16830950</v>
      </c>
    </row>
    <row r="19" customFormat="false" ht="13.8" hidden="false" customHeight="false" outlineLevel="0" collapsed="false">
      <c r="A19" s="0" t="s">
        <v>376</v>
      </c>
      <c r="B19" s="14" t="n">
        <v>845923</v>
      </c>
      <c r="C19" s="14" t="n">
        <v>58978</v>
      </c>
      <c r="D19" s="14" t="n">
        <v>18553</v>
      </c>
      <c r="E19" s="14" t="n">
        <v>5819132</v>
      </c>
      <c r="F19" s="130" t="n">
        <v>0</v>
      </c>
      <c r="G19" s="14" t="n">
        <v>797241</v>
      </c>
      <c r="H19" s="14" t="n">
        <v>4115870</v>
      </c>
      <c r="I19" s="14" t="n">
        <v>45844219</v>
      </c>
      <c r="J19" s="14" t="n">
        <v>9125401</v>
      </c>
      <c r="K19" s="130" t="n">
        <v>0</v>
      </c>
    </row>
    <row r="20" customFormat="false" ht="13.8" hidden="false" customHeight="false" outlineLevel="0" collapsed="false">
      <c r="B20" s="14" t="n">
        <v>5762416</v>
      </c>
      <c r="C20" s="14" t="n">
        <v>615950</v>
      </c>
      <c r="D20" s="14" t="n">
        <v>164672</v>
      </c>
      <c r="E20" s="14" t="n">
        <v>10789484</v>
      </c>
      <c r="F20" s="130" t="n">
        <v>0</v>
      </c>
      <c r="G20" s="14" t="n">
        <v>6146490</v>
      </c>
      <c r="H20" s="14" t="n">
        <v>16204317</v>
      </c>
      <c r="I20" s="14" t="n">
        <v>11206917</v>
      </c>
      <c r="J20" s="14" t="n">
        <v>1567068</v>
      </c>
      <c r="K20" s="130" t="n">
        <v>0</v>
      </c>
    </row>
    <row r="21" customFormat="false" ht="13.8" hidden="false" customHeight="false" outlineLevel="0" collapsed="false">
      <c r="A21" s="0" t="s">
        <v>372</v>
      </c>
      <c r="B21" s="128" t="n">
        <f aca="false">B19-B20</f>
        <v>-4916493</v>
      </c>
      <c r="C21" s="128" t="n">
        <f aca="false">C19-C20</f>
        <v>-556972</v>
      </c>
      <c r="D21" s="128" t="n">
        <f aca="false">D19-D20</f>
        <v>-146119</v>
      </c>
      <c r="E21" s="128" t="n">
        <f aca="false">E19-E20</f>
        <v>-4970352</v>
      </c>
      <c r="F21" s="128" t="n">
        <f aca="false">F19-F20</f>
        <v>0</v>
      </c>
      <c r="G21" s="128" t="n">
        <f aca="false">G19-G20</f>
        <v>-5349249</v>
      </c>
      <c r="H21" s="128" t="n">
        <f aca="false">H19-H20</f>
        <v>-12088447</v>
      </c>
      <c r="I21" s="128" t="n">
        <f aca="false">I19-I20</f>
        <v>34637302</v>
      </c>
      <c r="J21" s="128" t="n">
        <f aca="false">J19-J20</f>
        <v>7558333</v>
      </c>
      <c r="K21" s="128" t="n">
        <f aca="false">K19-K20</f>
        <v>0</v>
      </c>
      <c r="L21" s="128" t="n">
        <f aca="false">SUM(B21:K21)</f>
        <v>14168003</v>
      </c>
    </row>
    <row r="23" customFormat="false" ht="13.8" hidden="false" customHeight="false" outlineLevel="0" collapsed="false">
      <c r="A23" s="131" t="s">
        <v>377</v>
      </c>
      <c r="B23" s="14" t="n">
        <v>350137</v>
      </c>
      <c r="C23" s="14" t="n">
        <v>1103417</v>
      </c>
      <c r="D23" s="14" t="n">
        <v>43046</v>
      </c>
      <c r="E23" s="130" t="n">
        <v>0</v>
      </c>
      <c r="F23" s="130" t="n">
        <v>0</v>
      </c>
      <c r="G23" s="14" t="n">
        <v>119593</v>
      </c>
      <c r="H23" s="14" t="n">
        <v>3472282</v>
      </c>
      <c r="I23" s="14" t="n">
        <v>29770021</v>
      </c>
      <c r="J23" s="14" t="n">
        <v>5108981</v>
      </c>
      <c r="K23" s="14" t="n">
        <v>27960</v>
      </c>
    </row>
    <row r="24" customFormat="false" ht="13.8" hidden="false" customHeight="false" outlineLevel="0" collapsed="false">
      <c r="A24" s="18"/>
      <c r="B24" s="14" t="n">
        <v>2385158</v>
      </c>
      <c r="C24" s="14" t="n">
        <v>95723</v>
      </c>
      <c r="D24" s="14" t="n">
        <v>63845</v>
      </c>
      <c r="E24" s="14" t="n">
        <v>267633</v>
      </c>
      <c r="F24" s="14" t="n">
        <v>28097</v>
      </c>
      <c r="G24" s="14" t="n">
        <v>6926564</v>
      </c>
      <c r="H24" s="14" t="n">
        <v>11219541</v>
      </c>
      <c r="I24" s="14" t="n">
        <v>6827366</v>
      </c>
      <c r="J24" s="14" t="n">
        <v>883844</v>
      </c>
      <c r="K24" s="14" t="n">
        <v>21462</v>
      </c>
    </row>
    <row r="25" customFormat="false" ht="13.8" hidden="false" customHeight="false" outlineLevel="0" collapsed="false">
      <c r="A25" s="0" t="s">
        <v>372</v>
      </c>
      <c r="B25" s="128" t="n">
        <f aca="false">B23-B24</f>
        <v>-2035021</v>
      </c>
      <c r="C25" s="128" t="n">
        <f aca="false">C23-C24</f>
        <v>1007694</v>
      </c>
      <c r="D25" s="128" t="n">
        <f aca="false">D23-D24</f>
        <v>-20799</v>
      </c>
      <c r="E25" s="128" t="n">
        <f aca="false">E23-E24</f>
        <v>-267633</v>
      </c>
      <c r="F25" s="128" t="n">
        <f aca="false">F23-F24</f>
        <v>-28097</v>
      </c>
      <c r="G25" s="128" t="n">
        <f aca="false">G23-G24</f>
        <v>-6806971</v>
      </c>
      <c r="H25" s="128" t="n">
        <f aca="false">H23-H24</f>
        <v>-7747259</v>
      </c>
      <c r="I25" s="128" t="n">
        <f aca="false">I23-I24</f>
        <v>22942655</v>
      </c>
      <c r="J25" s="128" t="n">
        <f aca="false">J23-J24</f>
        <v>4225137</v>
      </c>
      <c r="K25" s="128" t="n">
        <f aca="false">K23-K24</f>
        <v>6498</v>
      </c>
      <c r="L25" s="128" t="n">
        <f aca="false">SUM(B25:K25)</f>
        <v>11276204</v>
      </c>
    </row>
    <row r="26" customFormat="false" ht="13.8" hidden="false" customHeight="false" outlineLevel="0" collapsed="false">
      <c r="D26" s="128" t="s">
        <v>378</v>
      </c>
    </row>
    <row r="27" customFormat="false" ht="13.8" hidden="false" customHeight="false" outlineLevel="0" collapsed="false">
      <c r="A27" s="0" t="s">
        <v>379</v>
      </c>
      <c r="B27" s="18" t="n">
        <v>3141065</v>
      </c>
      <c r="C27" s="18" t="n">
        <v>1170180</v>
      </c>
      <c r="D27" s="18" t="n">
        <v>4824193</v>
      </c>
      <c r="E27" s="18" t="n">
        <v>717474</v>
      </c>
      <c r="F27" s="18" t="n">
        <v>586724</v>
      </c>
      <c r="G27" s="18" t="n">
        <v>5026201</v>
      </c>
      <c r="H27" s="18" t="n">
        <v>7965579</v>
      </c>
      <c r="I27" s="18" t="n">
        <v>1267217</v>
      </c>
      <c r="J27" s="18" t="n">
        <v>687740</v>
      </c>
      <c r="K27" s="109" t="n">
        <v>0</v>
      </c>
    </row>
    <row r="28" customFormat="false" ht="13.8" hidden="false" customHeight="false" outlineLevel="0" collapsed="false">
      <c r="B28" s="18" t="n">
        <v>1774030</v>
      </c>
      <c r="C28" s="18" t="n">
        <v>207652</v>
      </c>
      <c r="D28" s="18" t="n">
        <v>1872484</v>
      </c>
      <c r="E28" s="18" t="n">
        <v>5391032</v>
      </c>
      <c r="F28" s="18" t="n">
        <v>30381</v>
      </c>
      <c r="G28" s="18" t="n">
        <v>515435</v>
      </c>
      <c r="H28" s="18" t="n">
        <v>8003011</v>
      </c>
      <c r="I28" s="18" t="n">
        <v>422821</v>
      </c>
      <c r="J28" s="18" t="n">
        <v>367952</v>
      </c>
      <c r="K28" s="109" t="n">
        <v>0</v>
      </c>
    </row>
    <row r="29" customFormat="false" ht="13.8" hidden="false" customHeight="false" outlineLevel="0" collapsed="false">
      <c r="A29" s="0" t="s">
        <v>372</v>
      </c>
      <c r="B29" s="128" t="n">
        <f aca="false">B27-B28</f>
        <v>1367035</v>
      </c>
      <c r="C29" s="128" t="n">
        <f aca="false">C27-C28</f>
        <v>962528</v>
      </c>
      <c r="D29" s="128" t="n">
        <f aca="false">D27-D28</f>
        <v>2951709</v>
      </c>
      <c r="E29" s="128" t="n">
        <f aca="false">E27-E28</f>
        <v>-4673558</v>
      </c>
      <c r="F29" s="128" t="n">
        <f aca="false">F27-F28</f>
        <v>556343</v>
      </c>
      <c r="G29" s="128" t="n">
        <f aca="false">G27-G28</f>
        <v>4510766</v>
      </c>
      <c r="H29" s="128" t="n">
        <f aca="false">H27-H28</f>
        <v>-37432</v>
      </c>
      <c r="I29" s="128" t="n">
        <f aca="false">I27-I28</f>
        <v>844396</v>
      </c>
      <c r="J29" s="128" t="n">
        <f aca="false">J27-J28</f>
        <v>319788</v>
      </c>
      <c r="K29" s="128" t="n">
        <f aca="false">K27-K28</f>
        <v>-0</v>
      </c>
      <c r="L29" s="128" t="n">
        <f aca="false">SUM(B29:K29)</f>
        <v>6801575</v>
      </c>
    </row>
    <row r="31" customFormat="false" ht="13.8" hidden="false" customHeight="false" outlineLevel="0" collapsed="false">
      <c r="A31" s="0" t="s">
        <v>380</v>
      </c>
      <c r="B31" s="18" t="n">
        <v>5582283</v>
      </c>
      <c r="C31" s="18" t="n">
        <v>1809625</v>
      </c>
      <c r="D31" s="18" t="n">
        <v>1396218</v>
      </c>
      <c r="E31" s="18" t="n">
        <v>114570</v>
      </c>
      <c r="F31" s="18" t="n">
        <v>7327</v>
      </c>
      <c r="G31" s="18" t="n">
        <v>6456161</v>
      </c>
      <c r="H31" s="18" t="n">
        <v>7205100</v>
      </c>
      <c r="I31" s="18" t="n">
        <v>2405867</v>
      </c>
      <c r="J31" s="18" t="n">
        <v>568696</v>
      </c>
      <c r="K31" s="109" t="n">
        <v>0</v>
      </c>
    </row>
    <row r="32" customFormat="false" ht="13.8" hidden="false" customHeight="false" outlineLevel="0" collapsed="false">
      <c r="B32" s="18" t="n">
        <v>7747172</v>
      </c>
      <c r="C32" s="18" t="n">
        <v>308378</v>
      </c>
      <c r="D32" s="18" t="n">
        <v>2441495</v>
      </c>
      <c r="E32" s="18" t="n">
        <v>135630</v>
      </c>
      <c r="F32" s="18" t="n">
        <v>128223</v>
      </c>
      <c r="G32" s="18" t="n">
        <v>1606211</v>
      </c>
      <c r="H32" s="18" t="n">
        <v>3858224</v>
      </c>
      <c r="I32" s="18" t="n">
        <v>2834470</v>
      </c>
      <c r="J32" s="18" t="n">
        <v>814543</v>
      </c>
      <c r="K32" s="18" t="n">
        <v>243319</v>
      </c>
    </row>
    <row r="33" customFormat="false" ht="13.8" hidden="false" customHeight="false" outlineLevel="0" collapsed="false">
      <c r="A33" s="0" t="s">
        <v>372</v>
      </c>
      <c r="B33" s="128" t="n">
        <f aca="false">B31-B32</f>
        <v>-2164889</v>
      </c>
      <c r="C33" s="128" t="n">
        <f aca="false">C31-C32</f>
        <v>1501247</v>
      </c>
      <c r="D33" s="128" t="n">
        <f aca="false">D31-D32</f>
        <v>-1045277</v>
      </c>
      <c r="E33" s="128" t="n">
        <f aca="false">E31-E32</f>
        <v>-21060</v>
      </c>
      <c r="F33" s="128" t="n">
        <f aca="false">F31-F32</f>
        <v>-120896</v>
      </c>
      <c r="G33" s="128" t="n">
        <f aca="false">G31-G32</f>
        <v>4849950</v>
      </c>
      <c r="H33" s="128" t="n">
        <f aca="false">H31-H32</f>
        <v>3346876</v>
      </c>
      <c r="I33" s="128" t="n">
        <f aca="false">I31-I32</f>
        <v>-428603</v>
      </c>
      <c r="J33" s="128" t="n">
        <f aca="false">J31-J32</f>
        <v>-245847</v>
      </c>
      <c r="K33" s="128" t="n">
        <f aca="false">K31-K32</f>
        <v>-243319</v>
      </c>
      <c r="L33" s="128" t="n">
        <f aca="false">SUM(B33:K33)</f>
        <v>5428182</v>
      </c>
    </row>
    <row r="35" customFormat="false" ht="13.8" hidden="false" customHeight="false" outlineLevel="0" collapsed="false">
      <c r="A35" s="0" t="s">
        <v>381</v>
      </c>
      <c r="B35" s="18" t="n">
        <v>1967575</v>
      </c>
      <c r="C35" s="18" t="n">
        <v>1570089</v>
      </c>
      <c r="D35" s="18" t="n">
        <v>107959</v>
      </c>
      <c r="E35" s="18" t="n">
        <v>380156</v>
      </c>
      <c r="F35" s="18" t="n">
        <v>2142</v>
      </c>
      <c r="G35" s="18" t="n">
        <v>24757</v>
      </c>
      <c r="H35" s="18" t="n">
        <v>30093845</v>
      </c>
      <c r="I35" s="18" t="n">
        <v>4749471</v>
      </c>
      <c r="J35" s="18" t="n">
        <v>372706</v>
      </c>
      <c r="K35" s="18" t="n">
        <v>190684</v>
      </c>
    </row>
    <row r="36" customFormat="false" ht="13.8" hidden="false" customHeight="false" outlineLevel="0" collapsed="false">
      <c r="B36" s="18" t="n">
        <v>1852097</v>
      </c>
      <c r="C36" s="18" t="n">
        <v>323119</v>
      </c>
      <c r="D36" s="18" t="n">
        <v>516705</v>
      </c>
      <c r="E36" s="18" t="n">
        <v>3406865</v>
      </c>
      <c r="F36" s="18" t="n">
        <v>1708</v>
      </c>
      <c r="G36" s="18" t="n">
        <v>6991470</v>
      </c>
      <c r="H36" s="18" t="n">
        <v>10607625</v>
      </c>
      <c r="I36" s="18" t="n">
        <v>8640787</v>
      </c>
      <c r="J36" s="18" t="n">
        <v>3560204</v>
      </c>
      <c r="K36" s="18" t="n">
        <v>590962</v>
      </c>
    </row>
    <row r="37" customFormat="false" ht="13.8" hidden="false" customHeight="false" outlineLevel="0" collapsed="false">
      <c r="A37" s="0" t="s">
        <v>372</v>
      </c>
      <c r="B37" s="128" t="n">
        <f aca="false">B35-B36</f>
        <v>115478</v>
      </c>
      <c r="C37" s="128" t="n">
        <f aca="false">C35-C36</f>
        <v>1246970</v>
      </c>
      <c r="D37" s="128" t="n">
        <f aca="false">D35-D36</f>
        <v>-408746</v>
      </c>
      <c r="E37" s="128" t="n">
        <f aca="false">E35-E36</f>
        <v>-3026709</v>
      </c>
      <c r="F37" s="128" t="n">
        <f aca="false">F35-F36</f>
        <v>434</v>
      </c>
      <c r="G37" s="128" t="n">
        <f aca="false">G35-G36</f>
        <v>-6966713</v>
      </c>
      <c r="H37" s="128" t="n">
        <f aca="false">H35-H36</f>
        <v>19486220</v>
      </c>
      <c r="I37" s="128" t="n">
        <f aca="false">I35-I36</f>
        <v>-3891316</v>
      </c>
      <c r="J37" s="128" t="n">
        <f aca="false">J35-J36</f>
        <v>-3187498</v>
      </c>
      <c r="K37" s="128" t="n">
        <f aca="false">K35-K36</f>
        <v>-400278</v>
      </c>
      <c r="L37" s="128" t="n">
        <f aca="false">SUM(B37:K37)</f>
        <v>2967842</v>
      </c>
    </row>
    <row r="70" customFormat="false" ht="13.8" hidden="false" customHeight="false" outlineLevel="0" collapsed="false">
      <c r="B70" s="128" t="s">
        <v>378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36" activeCellId="0" sqref="B36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0.43"/>
    <col collapsed="false" customWidth="true" hidden="false" outlineLevel="0" max="5" min="5" style="0" width="11.4"/>
    <col collapsed="false" customWidth="true" hidden="false" outlineLevel="0" max="8" min="7" style="0" width="10.85"/>
    <col collapsed="false" customWidth="true" hidden="false" outlineLevel="0" max="10" min="9" style="0" width="10.43"/>
    <col collapsed="false" customWidth="true" hidden="false" outlineLevel="0" max="11" min="11" style="0" width="8.09"/>
    <col collapsed="false" customWidth="true" hidden="false" outlineLevel="0" max="12" min="12" style="0" width="11.4"/>
  </cols>
  <sheetData>
    <row r="1" customFormat="false" ht="13.8" hidden="false" customHeight="false" outlineLevel="0" collapsed="false">
      <c r="A1" s="0" t="s">
        <v>3</v>
      </c>
      <c r="B1" s="129" t="n">
        <v>0</v>
      </c>
      <c r="C1" s="129" t="n">
        <v>1</v>
      </c>
      <c r="D1" s="129" t="n">
        <v>2</v>
      </c>
      <c r="E1" s="129" t="n">
        <v>3</v>
      </c>
      <c r="F1" s="129" t="n">
        <v>4</v>
      </c>
      <c r="G1" s="129" t="n">
        <v>5</v>
      </c>
      <c r="H1" s="129" t="n">
        <v>6</v>
      </c>
      <c r="I1" s="129" t="n">
        <v>7</v>
      </c>
      <c r="J1" s="129" t="n">
        <v>8</v>
      </c>
      <c r="K1" s="129" t="n">
        <v>9</v>
      </c>
      <c r="L1" s="21"/>
    </row>
    <row r="2" customFormat="false" ht="13.8" hidden="false" customHeight="false" outlineLevel="0" collapsed="false">
      <c r="A2" s="0" t="s">
        <v>382</v>
      </c>
      <c r="B2" s="14" t="n">
        <v>2884934</v>
      </c>
      <c r="C2" s="14" t="n">
        <v>68357</v>
      </c>
      <c r="D2" s="14" t="n">
        <v>3271511</v>
      </c>
      <c r="E2" s="14" t="n">
        <v>434627</v>
      </c>
      <c r="F2" s="130" t="n">
        <v>0</v>
      </c>
      <c r="G2" s="14" t="n">
        <v>21075920</v>
      </c>
      <c r="H2" s="14" t="n">
        <v>6932999</v>
      </c>
      <c r="I2" s="14" t="n">
        <v>3183215</v>
      </c>
      <c r="J2" s="14" t="n">
        <v>12163131</v>
      </c>
      <c r="K2" s="14" t="n">
        <v>6747</v>
      </c>
      <c r="L2" s="21"/>
    </row>
    <row r="3" customFormat="false" ht="13.8" hidden="false" customHeight="false" outlineLevel="0" collapsed="false">
      <c r="B3" s="14" t="n">
        <v>1441421</v>
      </c>
      <c r="C3" s="14" t="n">
        <v>570863</v>
      </c>
      <c r="D3" s="14" t="n">
        <v>158967</v>
      </c>
      <c r="E3" s="14" t="n">
        <v>14954</v>
      </c>
      <c r="F3" s="130" t="n">
        <v>0</v>
      </c>
      <c r="G3" s="14" t="n">
        <v>138612561</v>
      </c>
      <c r="H3" s="14" t="n">
        <v>329995612</v>
      </c>
      <c r="I3" s="14" t="n">
        <v>5828170</v>
      </c>
      <c r="J3" s="14" t="n">
        <v>1288353</v>
      </c>
      <c r="K3" s="14" t="n">
        <v>3002</v>
      </c>
      <c r="L3" s="21"/>
    </row>
    <row r="4" customFormat="false" ht="13.8" hidden="false" customHeight="false" outlineLevel="0" collapsed="false">
      <c r="A4" s="0" t="s">
        <v>372</v>
      </c>
      <c r="B4" s="21" t="n">
        <f aca="false">B2-B3</f>
        <v>1443513</v>
      </c>
      <c r="C4" s="21" t="n">
        <f aca="false">C2-C3</f>
        <v>-502506</v>
      </c>
      <c r="D4" s="21" t="n">
        <f aca="false">D2-D3</f>
        <v>3112544</v>
      </c>
      <c r="E4" s="21" t="n">
        <f aca="false">E2-E3</f>
        <v>419673</v>
      </c>
      <c r="F4" s="21" t="n">
        <f aca="false">F2-F3</f>
        <v>0</v>
      </c>
      <c r="G4" s="21" t="n">
        <f aca="false">G2-G3</f>
        <v>-117536641</v>
      </c>
      <c r="H4" s="21" t="n">
        <f aca="false">H2-H3</f>
        <v>-323062613</v>
      </c>
      <c r="I4" s="21" t="n">
        <f aca="false">I2-I3</f>
        <v>-2644955</v>
      </c>
      <c r="J4" s="21" t="n">
        <f aca="false">J2-J3</f>
        <v>10874778</v>
      </c>
      <c r="K4" s="21" t="n">
        <f aca="false">K2-K3</f>
        <v>3745</v>
      </c>
      <c r="L4" s="21" t="n">
        <f aca="false">SUM(B4:K4)</f>
        <v>-427892462</v>
      </c>
    </row>
    <row r="5" customFormat="false" ht="13.8" hidden="false" customHeight="false" outlineLevel="0" collapsed="false">
      <c r="L5" s="21"/>
    </row>
    <row r="6" customFormat="false" ht="13.8" hidden="false" customHeight="false" outlineLevel="0" collapsed="false">
      <c r="A6" s="0" t="s">
        <v>383</v>
      </c>
      <c r="B6" s="14" t="n">
        <v>3457492</v>
      </c>
      <c r="C6" s="14" t="n">
        <v>11207789</v>
      </c>
      <c r="D6" s="14" t="n">
        <v>7493229</v>
      </c>
      <c r="E6" s="14" t="n">
        <v>5934619</v>
      </c>
      <c r="F6" s="14" t="n">
        <v>100518</v>
      </c>
      <c r="G6" s="14" t="n">
        <v>3136011</v>
      </c>
      <c r="H6" s="14" t="n">
        <v>32356189</v>
      </c>
      <c r="I6" s="14" t="n">
        <v>1343949</v>
      </c>
      <c r="J6" s="14" t="n">
        <v>8737870</v>
      </c>
      <c r="K6" s="14" t="n">
        <v>869</v>
      </c>
      <c r="L6" s="21"/>
    </row>
    <row r="7" customFormat="false" ht="13.8" hidden="false" customHeight="false" outlineLevel="0" collapsed="false">
      <c r="B7" s="14" t="n">
        <v>10276550</v>
      </c>
      <c r="C7" s="14" t="n">
        <v>691633</v>
      </c>
      <c r="D7" s="14" t="n">
        <v>1480012</v>
      </c>
      <c r="E7" s="14" t="n">
        <v>257444467</v>
      </c>
      <c r="F7" s="14" t="n">
        <v>624191</v>
      </c>
      <c r="G7" s="14" t="n">
        <v>10010104</v>
      </c>
      <c r="H7" s="14" t="n">
        <v>48175245</v>
      </c>
      <c r="I7" s="14" t="n">
        <v>2170817</v>
      </c>
      <c r="J7" s="14" t="n">
        <v>2150718</v>
      </c>
      <c r="K7" s="130" t="n">
        <v>0</v>
      </c>
      <c r="L7" s="21"/>
    </row>
    <row r="8" customFormat="false" ht="13.8" hidden="false" customHeight="false" outlineLevel="0" collapsed="false">
      <c r="A8" s="0" t="s">
        <v>372</v>
      </c>
      <c r="B8" s="21" t="n">
        <f aca="false">B6-B7</f>
        <v>-6819058</v>
      </c>
      <c r="C8" s="21" t="n">
        <f aca="false">C6-C7</f>
        <v>10516156</v>
      </c>
      <c r="D8" s="21" t="n">
        <f aca="false">D6-D7</f>
        <v>6013217</v>
      </c>
      <c r="E8" s="21" t="n">
        <f aca="false">E6-E7</f>
        <v>-251509848</v>
      </c>
      <c r="F8" s="21" t="n">
        <f aca="false">F6-F7</f>
        <v>-523673</v>
      </c>
      <c r="G8" s="21" t="n">
        <f aca="false">G6-G7</f>
        <v>-6874093</v>
      </c>
      <c r="H8" s="21" t="n">
        <f aca="false">H6-H7</f>
        <v>-15819056</v>
      </c>
      <c r="I8" s="21" t="n">
        <f aca="false">I6-I7</f>
        <v>-826868</v>
      </c>
      <c r="J8" s="21" t="n">
        <f aca="false">J6-J7</f>
        <v>6587152</v>
      </c>
      <c r="K8" s="21" t="n">
        <f aca="false">K6-K7</f>
        <v>869</v>
      </c>
      <c r="L8" s="21" t="n">
        <f aca="false">SUM(B8:K8)</f>
        <v>-259255202</v>
      </c>
    </row>
    <row r="9" customFormat="false" ht="13.8" hidden="false" customHeight="false" outlineLevel="0" collapsed="false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customFormat="false" ht="13.8" hidden="false" customHeight="false" outlineLevel="0" collapsed="false">
      <c r="A10" s="132" t="s">
        <v>384</v>
      </c>
      <c r="B10" s="14" t="n">
        <v>658164</v>
      </c>
      <c r="C10" s="130" t="n">
        <v>0</v>
      </c>
      <c r="D10" s="14" t="n">
        <v>3976837</v>
      </c>
      <c r="E10" s="14" t="n">
        <v>125057</v>
      </c>
      <c r="F10" s="130" t="n">
        <v>0</v>
      </c>
      <c r="G10" s="14" t="n">
        <v>188646</v>
      </c>
      <c r="H10" s="14" t="n">
        <v>44411483</v>
      </c>
      <c r="I10" s="14" t="n">
        <v>4112473</v>
      </c>
      <c r="J10" s="14" t="n">
        <v>1748856</v>
      </c>
      <c r="K10" s="130" t="n">
        <v>0</v>
      </c>
      <c r="L10" s="21"/>
    </row>
    <row r="11" customFormat="false" ht="13.8" hidden="false" customHeight="false" outlineLevel="0" collapsed="false">
      <c r="B11" s="14" t="n">
        <v>8870295</v>
      </c>
      <c r="C11" s="14" t="n">
        <v>103883</v>
      </c>
      <c r="D11" s="14" t="n">
        <v>2815527</v>
      </c>
      <c r="E11" s="14" t="n">
        <v>3136732</v>
      </c>
      <c r="F11" s="14" t="n">
        <v>10428</v>
      </c>
      <c r="G11" s="14" t="n">
        <v>15958403</v>
      </c>
      <c r="H11" s="14" t="n">
        <v>90091593</v>
      </c>
      <c r="I11" s="14" t="n">
        <v>30031509</v>
      </c>
      <c r="J11" s="14" t="n">
        <v>28083122</v>
      </c>
      <c r="K11" s="14" t="n">
        <v>625306</v>
      </c>
      <c r="L11" s="21"/>
    </row>
    <row r="12" customFormat="false" ht="13.8" hidden="false" customHeight="false" outlineLevel="0" collapsed="false">
      <c r="A12" s="0" t="s">
        <v>372</v>
      </c>
      <c r="B12" s="21" t="n">
        <f aca="false">B10-B11</f>
        <v>-8212131</v>
      </c>
      <c r="C12" s="21" t="n">
        <f aca="false">C10-C11</f>
        <v>-103883</v>
      </c>
      <c r="D12" s="21" t="n">
        <f aca="false">D10-D11</f>
        <v>1161310</v>
      </c>
      <c r="E12" s="21" t="n">
        <f aca="false">E10-E11</f>
        <v>-3011675</v>
      </c>
      <c r="F12" s="21" t="n">
        <f aca="false">F10-F11</f>
        <v>-10428</v>
      </c>
      <c r="G12" s="21" t="n">
        <f aca="false">G10-G11</f>
        <v>-15769757</v>
      </c>
      <c r="H12" s="21" t="n">
        <f aca="false">H10-H11</f>
        <v>-45680110</v>
      </c>
      <c r="I12" s="21" t="n">
        <f aca="false">I10-I11</f>
        <v>-25919036</v>
      </c>
      <c r="J12" s="21" t="n">
        <f aca="false">J10-J11</f>
        <v>-26334266</v>
      </c>
      <c r="K12" s="21" t="n">
        <f aca="false">K10-K11</f>
        <v>-625306</v>
      </c>
      <c r="L12" s="21" t="n">
        <f aca="false">SUM(B12:K12)</f>
        <v>-124505282</v>
      </c>
    </row>
    <row r="13" customFormat="false" ht="13.8" hidden="false" customHeight="false" outlineLevel="0" collapsed="false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customFormat="false" ht="13.8" hidden="false" customHeight="false" outlineLevel="0" collapsed="false">
      <c r="A14" s="0" t="s">
        <v>385</v>
      </c>
      <c r="B14" s="14" t="n">
        <v>11250328</v>
      </c>
      <c r="C14" s="14" t="n">
        <v>4803399</v>
      </c>
      <c r="D14" s="14" t="n">
        <v>2590777</v>
      </c>
      <c r="E14" s="14" t="n">
        <v>6474860</v>
      </c>
      <c r="F14" s="14" t="n">
        <v>3456</v>
      </c>
      <c r="G14" s="14" t="n">
        <v>18527689</v>
      </c>
      <c r="H14" s="14" t="n">
        <v>35240707</v>
      </c>
      <c r="I14" s="14" t="n">
        <v>3651613</v>
      </c>
      <c r="J14" s="14" t="n">
        <v>3054861</v>
      </c>
      <c r="K14" s="14" t="n">
        <v>3100</v>
      </c>
      <c r="L14" s="21"/>
    </row>
    <row r="15" customFormat="false" ht="13.8" hidden="false" customHeight="false" outlineLevel="0" collapsed="false">
      <c r="B15" s="14" t="n">
        <v>42722043</v>
      </c>
      <c r="C15" s="14" t="n">
        <v>9101488</v>
      </c>
      <c r="D15" s="14" t="n">
        <v>8002265</v>
      </c>
      <c r="E15" s="14" t="n">
        <v>46916195</v>
      </c>
      <c r="F15" s="14" t="n">
        <v>8845229</v>
      </c>
      <c r="G15" s="14" t="n">
        <v>14341395</v>
      </c>
      <c r="H15" s="14" t="n">
        <v>42576576</v>
      </c>
      <c r="I15" s="14" t="n">
        <v>27780424</v>
      </c>
      <c r="J15" s="14" t="n">
        <v>7877289</v>
      </c>
      <c r="K15" s="130" t="n">
        <v>0</v>
      </c>
      <c r="L15" s="21"/>
    </row>
    <row r="16" customFormat="false" ht="13.8" hidden="false" customHeight="false" outlineLevel="0" collapsed="false">
      <c r="A16" s="0" t="s">
        <v>372</v>
      </c>
      <c r="B16" s="21" t="n">
        <f aca="false">B14-B15</f>
        <v>-31471715</v>
      </c>
      <c r="C16" s="21" t="n">
        <f aca="false">C14-C15</f>
        <v>-4298089</v>
      </c>
      <c r="D16" s="21" t="n">
        <f aca="false">D14-D15</f>
        <v>-5411488</v>
      </c>
      <c r="E16" s="21" t="n">
        <f aca="false">E14-E15</f>
        <v>-40441335</v>
      </c>
      <c r="F16" s="21" t="n">
        <f aca="false">F14-F15</f>
        <v>-8841773</v>
      </c>
      <c r="G16" s="21" t="n">
        <f aca="false">G14-G15</f>
        <v>4186294</v>
      </c>
      <c r="H16" s="21" t="n">
        <f aca="false">H14-H15</f>
        <v>-7335869</v>
      </c>
      <c r="I16" s="21" t="n">
        <f aca="false">I14-I15</f>
        <v>-24128811</v>
      </c>
      <c r="J16" s="21" t="n">
        <f aca="false">J14-J15</f>
        <v>-4822428</v>
      </c>
      <c r="K16" s="21" t="n">
        <f aca="false">K14-K15</f>
        <v>3100</v>
      </c>
      <c r="L16" s="21" t="n">
        <f aca="false">SUM(B16:K16)</f>
        <v>-122562114</v>
      </c>
    </row>
    <row r="17" customFormat="false" ht="13.8" hidden="false" customHeight="false" outlineLevel="0" collapsed="false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13.8" hidden="false" customHeight="false" outlineLevel="0" collapsed="false">
      <c r="A18" s="0" t="s">
        <v>386</v>
      </c>
      <c r="B18" s="14" t="n">
        <v>4608894</v>
      </c>
      <c r="C18" s="14" t="n">
        <v>3082251</v>
      </c>
      <c r="D18" s="14" t="n">
        <v>57260251</v>
      </c>
      <c r="E18" s="14" t="n">
        <v>227768</v>
      </c>
      <c r="F18" s="14" t="n">
        <v>1839</v>
      </c>
      <c r="G18" s="14" t="n">
        <v>10680708</v>
      </c>
      <c r="H18" s="14" t="n">
        <v>19237825</v>
      </c>
      <c r="I18" s="14" t="n">
        <v>6027032</v>
      </c>
      <c r="J18" s="14" t="n">
        <v>9239641</v>
      </c>
      <c r="K18" s="14" t="n">
        <v>3411</v>
      </c>
      <c r="L18" s="21"/>
    </row>
    <row r="19" customFormat="false" ht="13.8" hidden="false" customHeight="false" outlineLevel="0" collapsed="false">
      <c r="B19" s="14" t="n">
        <v>5797878</v>
      </c>
      <c r="C19" s="14" t="n">
        <v>5888621</v>
      </c>
      <c r="D19" s="14" t="n">
        <v>13075549</v>
      </c>
      <c r="E19" s="14" t="n">
        <v>105907050</v>
      </c>
      <c r="F19" s="14" t="n">
        <v>1453354</v>
      </c>
      <c r="G19" s="14" t="n">
        <v>9475783</v>
      </c>
      <c r="H19" s="14" t="n">
        <v>35207951</v>
      </c>
      <c r="I19" s="14" t="n">
        <v>7170198</v>
      </c>
      <c r="J19" s="14" t="n">
        <v>6351065</v>
      </c>
      <c r="K19" s="14" t="n">
        <v>72606</v>
      </c>
      <c r="L19" s="21"/>
    </row>
    <row r="20" customFormat="false" ht="13.8" hidden="false" customHeight="false" outlineLevel="0" collapsed="false">
      <c r="A20" s="0" t="s">
        <v>372</v>
      </c>
      <c r="B20" s="21" t="n">
        <f aca="false">B18-B19</f>
        <v>-1188984</v>
      </c>
      <c r="C20" s="21" t="n">
        <f aca="false">C18-C19</f>
        <v>-2806370</v>
      </c>
      <c r="D20" s="21" t="n">
        <f aca="false">D18-D19</f>
        <v>44184702</v>
      </c>
      <c r="E20" s="21" t="n">
        <f aca="false">E18-E19</f>
        <v>-105679282</v>
      </c>
      <c r="F20" s="21" t="n">
        <f aca="false">F18-F19</f>
        <v>-1451515</v>
      </c>
      <c r="G20" s="21" t="n">
        <f aca="false">G18-G19</f>
        <v>1204925</v>
      </c>
      <c r="H20" s="21" t="n">
        <f aca="false">H18-H19</f>
        <v>-15970126</v>
      </c>
      <c r="I20" s="21" t="n">
        <f aca="false">I18-I19</f>
        <v>-1143166</v>
      </c>
      <c r="J20" s="21" t="n">
        <f aca="false">J18-J19</f>
        <v>2888576</v>
      </c>
      <c r="K20" s="21" t="n">
        <f aca="false">K18-K19</f>
        <v>-69195</v>
      </c>
      <c r="L20" s="21" t="n">
        <f aca="false">SUM(B20:K20)</f>
        <v>-80030435</v>
      </c>
    </row>
    <row r="21" customFormat="false" ht="13.8" hidden="false" customHeight="false" outlineLevel="0" collapsed="false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customFormat="false" ht="13.8" hidden="false" customHeight="false" outlineLevel="0" collapsed="false">
      <c r="A22" s="0" t="s">
        <v>387</v>
      </c>
      <c r="B22" s="14" t="n">
        <v>2301015</v>
      </c>
      <c r="C22" s="14" t="n">
        <v>430922</v>
      </c>
      <c r="D22" s="14" t="n">
        <v>5204114</v>
      </c>
      <c r="E22" s="14" t="n">
        <v>41947</v>
      </c>
      <c r="F22" s="130" t="n">
        <v>0</v>
      </c>
      <c r="G22" s="14" t="n">
        <v>1069614</v>
      </c>
      <c r="H22" s="14" t="n">
        <v>5090145</v>
      </c>
      <c r="I22" s="14" t="n">
        <v>5896029</v>
      </c>
      <c r="J22" s="14" t="n">
        <v>4575526</v>
      </c>
      <c r="K22" s="14" t="n">
        <v>210</v>
      </c>
      <c r="L22" s="21"/>
    </row>
    <row r="23" customFormat="false" ht="13.8" hidden="false" customHeight="false" outlineLevel="0" collapsed="false">
      <c r="B23" s="14" t="n">
        <v>12201547</v>
      </c>
      <c r="C23" s="14" t="n">
        <v>1361372</v>
      </c>
      <c r="D23" s="14" t="n">
        <v>98502</v>
      </c>
      <c r="E23" s="14" t="n">
        <v>253346</v>
      </c>
      <c r="F23" s="14" t="n">
        <v>12168</v>
      </c>
      <c r="G23" s="14" t="n">
        <v>7539068</v>
      </c>
      <c r="H23" s="14" t="n">
        <v>47933417</v>
      </c>
      <c r="I23" s="14" t="n">
        <v>11451973</v>
      </c>
      <c r="J23" s="14" t="n">
        <v>3184016</v>
      </c>
      <c r="K23" s="130" t="n">
        <v>0</v>
      </c>
      <c r="L23" s="21"/>
    </row>
    <row r="24" customFormat="false" ht="13.8" hidden="false" customHeight="false" outlineLevel="0" collapsed="false">
      <c r="A24" s="0" t="s">
        <v>372</v>
      </c>
      <c r="B24" s="21" t="n">
        <f aca="false">B22-B23</f>
        <v>-9900532</v>
      </c>
      <c r="C24" s="21" t="n">
        <f aca="false">C22-C23</f>
        <v>-930450</v>
      </c>
      <c r="D24" s="21" t="n">
        <f aca="false">D22-D23</f>
        <v>5105612</v>
      </c>
      <c r="E24" s="21" t="n">
        <f aca="false">E22-E23</f>
        <v>-211399</v>
      </c>
      <c r="F24" s="21" t="n">
        <f aca="false">F22-F23</f>
        <v>-12168</v>
      </c>
      <c r="G24" s="21" t="n">
        <f aca="false">G22-G23</f>
        <v>-6469454</v>
      </c>
      <c r="H24" s="21" t="n">
        <f aca="false">H22-H23</f>
        <v>-42843272</v>
      </c>
      <c r="I24" s="21" t="n">
        <f aca="false">I22-I23</f>
        <v>-5555944</v>
      </c>
      <c r="J24" s="21" t="n">
        <f aca="false">J22-J23</f>
        <v>1391510</v>
      </c>
      <c r="K24" s="21" t="n">
        <f aca="false">K22-K23</f>
        <v>210</v>
      </c>
      <c r="L24" s="21" t="n">
        <f aca="false">SUM(B24:K24)</f>
        <v>-59425887</v>
      </c>
    </row>
    <row r="25" customFormat="false" ht="13.8" hidden="false" customHeight="false" outlineLevel="0" collapsed="false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customFormat="false" ht="13.8" hidden="false" customHeight="false" outlineLevel="0" collapsed="false">
      <c r="A26" s="0" t="s">
        <v>388</v>
      </c>
      <c r="B26" s="14" t="n">
        <v>6119644</v>
      </c>
      <c r="C26" s="14" t="n">
        <v>177730</v>
      </c>
      <c r="D26" s="14" t="n">
        <v>1096915</v>
      </c>
      <c r="E26" s="14" t="n">
        <v>141</v>
      </c>
      <c r="F26" s="130" t="n">
        <v>0</v>
      </c>
      <c r="G26" s="14" t="n">
        <v>2144433</v>
      </c>
      <c r="H26" s="14" t="n">
        <v>32682887</v>
      </c>
      <c r="I26" s="14" t="n">
        <v>20788579</v>
      </c>
      <c r="J26" s="14" t="n">
        <v>7695514</v>
      </c>
      <c r="K26" s="14" t="n">
        <v>11447</v>
      </c>
      <c r="L26" s="21"/>
    </row>
    <row r="27" customFormat="false" ht="13.8" hidden="false" customHeight="false" outlineLevel="0" collapsed="false">
      <c r="B27" s="14" t="n">
        <v>11970175</v>
      </c>
      <c r="C27" s="14" t="n">
        <v>354249</v>
      </c>
      <c r="D27" s="14" t="n">
        <v>1220481</v>
      </c>
      <c r="E27" s="14" t="n">
        <v>3696536</v>
      </c>
      <c r="F27" s="14" t="n">
        <v>436465</v>
      </c>
      <c r="G27" s="14" t="n">
        <v>18735402</v>
      </c>
      <c r="H27" s="14" t="n">
        <v>38412061</v>
      </c>
      <c r="I27" s="14" t="n">
        <v>34579934</v>
      </c>
      <c r="J27" s="14" t="n">
        <v>9052529</v>
      </c>
      <c r="K27" s="14" t="n">
        <v>60346</v>
      </c>
      <c r="L27" s="21"/>
    </row>
    <row r="28" customFormat="false" ht="13.8" hidden="false" customHeight="false" outlineLevel="0" collapsed="false">
      <c r="A28" s="0" t="s">
        <v>372</v>
      </c>
      <c r="B28" s="21" t="n">
        <f aca="false">B26-B27</f>
        <v>-5850531</v>
      </c>
      <c r="C28" s="21" t="n">
        <f aca="false">C26-C27</f>
        <v>-176519</v>
      </c>
      <c r="D28" s="21" t="n">
        <f aca="false">D26-D27</f>
        <v>-123566</v>
      </c>
      <c r="E28" s="21" t="n">
        <f aca="false">E26-E27</f>
        <v>-3696395</v>
      </c>
      <c r="F28" s="21" t="n">
        <f aca="false">F26-F27</f>
        <v>-436465</v>
      </c>
      <c r="G28" s="21" t="n">
        <f aca="false">G26-G27</f>
        <v>-16590969</v>
      </c>
      <c r="H28" s="21" t="n">
        <f aca="false">H26-H27</f>
        <v>-5729174</v>
      </c>
      <c r="I28" s="21" t="n">
        <f aca="false">I26-I27</f>
        <v>-13791355</v>
      </c>
      <c r="J28" s="21" t="n">
        <f aca="false">J26-J27</f>
        <v>-1357015</v>
      </c>
      <c r="K28" s="21" t="n">
        <f aca="false">K26-K27</f>
        <v>-48899</v>
      </c>
      <c r="L28" s="21" t="n">
        <f aca="false">SUM(B28:K28)</f>
        <v>-47800888</v>
      </c>
    </row>
    <row r="29" customFormat="false" ht="13.8" hidden="false" customHeight="false" outlineLevel="0" collapsed="false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customFormat="false" ht="13.8" hidden="false" customHeight="false" outlineLevel="0" collapsed="false">
      <c r="A30" s="0" t="s">
        <v>389</v>
      </c>
      <c r="B30" s="14" t="n">
        <v>5452748</v>
      </c>
      <c r="C30" s="14" t="n">
        <v>69541</v>
      </c>
      <c r="D30" s="14" t="n">
        <v>1784074</v>
      </c>
      <c r="E30" s="14" t="n">
        <v>75014</v>
      </c>
      <c r="F30" s="130" t="n">
        <v>0</v>
      </c>
      <c r="G30" s="14" t="n">
        <v>1244117</v>
      </c>
      <c r="H30" s="14" t="n">
        <v>11463435</v>
      </c>
      <c r="I30" s="14" t="n">
        <v>4024540</v>
      </c>
      <c r="J30" s="14" t="n">
        <v>7079965</v>
      </c>
      <c r="K30" s="130" t="n">
        <v>0</v>
      </c>
      <c r="L30" s="21"/>
    </row>
    <row r="31" customFormat="false" ht="13.8" hidden="false" customHeight="false" outlineLevel="0" collapsed="false">
      <c r="B31" s="14" t="n">
        <v>1931289</v>
      </c>
      <c r="C31" s="14" t="n">
        <v>2444670</v>
      </c>
      <c r="D31" s="14" t="n">
        <v>17179</v>
      </c>
      <c r="E31" s="14" t="n">
        <v>4787025</v>
      </c>
      <c r="F31" s="14" t="n">
        <v>210</v>
      </c>
      <c r="G31" s="14" t="n">
        <v>4208984</v>
      </c>
      <c r="H31" s="14" t="n">
        <v>46034851</v>
      </c>
      <c r="I31" s="14" t="n">
        <v>14140832</v>
      </c>
      <c r="J31" s="14" t="n">
        <v>3855304</v>
      </c>
      <c r="K31" s="14" t="n">
        <v>74190</v>
      </c>
      <c r="L31" s="21"/>
    </row>
    <row r="32" customFormat="false" ht="13.8" hidden="false" customHeight="false" outlineLevel="0" collapsed="false">
      <c r="A32" s="0" t="s">
        <v>372</v>
      </c>
      <c r="B32" s="21" t="n">
        <f aca="false">B30-B31</f>
        <v>3521459</v>
      </c>
      <c r="C32" s="21" t="n">
        <f aca="false">C30-C31</f>
        <v>-2375129</v>
      </c>
      <c r="D32" s="21" t="n">
        <f aca="false">D30-D31</f>
        <v>1766895</v>
      </c>
      <c r="E32" s="21" t="n">
        <f aca="false">E30-E31</f>
        <v>-4712011</v>
      </c>
      <c r="F32" s="21" t="n">
        <f aca="false">F30-F31</f>
        <v>-210</v>
      </c>
      <c r="G32" s="21" t="n">
        <f aca="false">G30-G31</f>
        <v>-2964867</v>
      </c>
      <c r="H32" s="21" t="n">
        <f aca="false">H30-H31</f>
        <v>-34571416</v>
      </c>
      <c r="I32" s="21" t="n">
        <f aca="false">I30-I31</f>
        <v>-10116292</v>
      </c>
      <c r="J32" s="21" t="n">
        <f aca="false">J30-J31</f>
        <v>3224661</v>
      </c>
      <c r="K32" s="21" t="n">
        <f aca="false">K30-K31</f>
        <v>-74190</v>
      </c>
      <c r="L32" s="21" t="n">
        <f aca="false">SUM(B32:K32)</f>
        <v>-46301100</v>
      </c>
    </row>
    <row r="33" customFormat="false" ht="13.8" hidden="false" customHeight="false" outlineLevel="0" collapsed="false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customFormat="false" ht="13.8" hidden="false" customHeight="false" outlineLevel="0" collapsed="false">
      <c r="A34" s="0" t="s">
        <v>390</v>
      </c>
      <c r="B34" s="14" t="n">
        <v>1981692</v>
      </c>
      <c r="C34" s="14" t="n">
        <v>503288</v>
      </c>
      <c r="D34" s="14" t="n">
        <v>1311263</v>
      </c>
      <c r="E34" s="14" t="n">
        <v>6671680</v>
      </c>
      <c r="F34" s="130" t="n">
        <v>0</v>
      </c>
      <c r="G34" s="14" t="n">
        <v>7982423</v>
      </c>
      <c r="H34" s="14" t="n">
        <v>6326151</v>
      </c>
      <c r="I34" s="14" t="n">
        <v>8143205</v>
      </c>
      <c r="J34" s="14" t="n">
        <v>2734767</v>
      </c>
      <c r="K34" s="130" t="n">
        <v>0</v>
      </c>
      <c r="L34" s="21"/>
    </row>
    <row r="35" customFormat="false" ht="13.8" hidden="false" customHeight="false" outlineLevel="0" collapsed="false">
      <c r="B35" s="14" t="n">
        <v>5999962</v>
      </c>
      <c r="C35" s="14" t="n">
        <v>198037</v>
      </c>
      <c r="D35" s="14" t="n">
        <v>130485</v>
      </c>
      <c r="E35" s="14" t="n">
        <v>121149</v>
      </c>
      <c r="F35" s="14" t="n">
        <v>100576</v>
      </c>
      <c r="G35" s="14" t="n">
        <v>13204868</v>
      </c>
      <c r="H35" s="14" t="n">
        <v>10665660</v>
      </c>
      <c r="I35" s="14" t="n">
        <v>9500982</v>
      </c>
      <c r="J35" s="14" t="n">
        <v>4385903</v>
      </c>
      <c r="K35" s="14" t="n">
        <v>1051</v>
      </c>
      <c r="L35" s="21"/>
    </row>
    <row r="36" customFormat="false" ht="13.8" hidden="false" customHeight="false" outlineLevel="0" collapsed="false">
      <c r="A36" s="0" t="s">
        <v>372</v>
      </c>
      <c r="B36" s="21" t="n">
        <f aca="false">B34-B35</f>
        <v>-4018270</v>
      </c>
      <c r="C36" s="21" t="n">
        <f aca="false">C34-C35</f>
        <v>305251</v>
      </c>
      <c r="D36" s="21" t="n">
        <f aca="false">D34-D35</f>
        <v>1180778</v>
      </c>
      <c r="E36" s="21" t="n">
        <f aca="false">E34-E35</f>
        <v>6550531</v>
      </c>
      <c r="F36" s="21" t="n">
        <f aca="false">F34-F35</f>
        <v>-100576</v>
      </c>
      <c r="G36" s="21" t="n">
        <f aca="false">G34-G35</f>
        <v>-5222445</v>
      </c>
      <c r="H36" s="21" t="n">
        <f aca="false">H34-H35</f>
        <v>-4339509</v>
      </c>
      <c r="I36" s="21" t="n">
        <f aca="false">I34-I35</f>
        <v>-1357777</v>
      </c>
      <c r="J36" s="21" t="n">
        <f aca="false">J34-J35</f>
        <v>-1651136</v>
      </c>
      <c r="K36" s="21" t="n">
        <f aca="false">K34-K35</f>
        <v>-1051</v>
      </c>
      <c r="L36" s="21" t="n">
        <f aca="false">SUM(B36:K36)</f>
        <v>-8654204</v>
      </c>
    </row>
    <row r="45" customFormat="false" ht="12.8" hidden="false" customHeight="false" outlineLevel="0" collapsed="false">
      <c r="C45" s="0" t="s">
        <v>378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2"/>
  <sheetViews>
    <sheetView showFormulas="false" showGridLines="true" showRowColHeaders="true" showZeros="true" rightToLeft="false" tabSelected="true" showOutlineSymbols="true" defaultGridColor="true" view="normal" topLeftCell="A17" colorId="64" zoomScale="75" zoomScaleNormal="75" zoomScalePageLayoutView="100" workbookViewId="0">
      <selection pane="topLeft" activeCell="A45" activeCellId="0" sqref="A45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14" width="9.14"/>
    <col collapsed="false" customWidth="true" hidden="false" outlineLevel="0" max="2" min="2" style="114" width="11.4"/>
    <col collapsed="false" customWidth="true" hidden="false" outlineLevel="0" max="3" min="3" style="114" width="10.43"/>
    <col collapsed="false" customWidth="true" hidden="false" outlineLevel="0" max="4" min="4" style="114" width="11.4"/>
    <col collapsed="false" customWidth="false" hidden="false" outlineLevel="0" max="5" min="5" style="114" width="9.14"/>
    <col collapsed="false" customWidth="true" hidden="false" outlineLevel="0" max="6" min="6" style="114" width="10.43"/>
    <col collapsed="false" customWidth="true" hidden="false" outlineLevel="0" max="7" min="7" style="114" width="10.85"/>
    <col collapsed="false" customWidth="true" hidden="false" outlineLevel="0" max="8" min="8" style="114" width="11.4"/>
    <col collapsed="false" customWidth="true" hidden="false" outlineLevel="0" max="9" min="9" style="114" width="10.85"/>
    <col collapsed="false" customWidth="true" hidden="false" outlineLevel="0" max="10" min="10" style="114" width="10.43"/>
    <col collapsed="false" customWidth="false" hidden="false" outlineLevel="0" max="11" min="11" style="114" width="9.14"/>
    <col collapsed="false" customWidth="true" hidden="false" outlineLevel="0" max="12" min="12" style="114" width="10.85"/>
  </cols>
  <sheetData>
    <row r="1" customFormat="false" ht="13.8" hidden="false" customHeight="false" outlineLevel="0" collapsed="false">
      <c r="A1" s="114" t="s">
        <v>3</v>
      </c>
      <c r="B1" s="129" t="n">
        <v>0</v>
      </c>
      <c r="C1" s="129" t="n">
        <v>1</v>
      </c>
      <c r="D1" s="129" t="n">
        <v>2</v>
      </c>
      <c r="E1" s="129" t="n">
        <v>3</v>
      </c>
      <c r="F1" s="129" t="n">
        <v>4</v>
      </c>
      <c r="G1" s="129" t="n">
        <v>5</v>
      </c>
      <c r="H1" s="129" t="n">
        <v>6</v>
      </c>
      <c r="I1" s="129" t="n">
        <v>7</v>
      </c>
      <c r="J1" s="129" t="n">
        <v>8</v>
      </c>
      <c r="K1" s="129" t="n">
        <v>9</v>
      </c>
      <c r="L1" s="114" t="s">
        <v>391</v>
      </c>
    </row>
    <row r="2" customFormat="false" ht="13.8" hidden="false" customHeight="false" outlineLevel="0" collapsed="false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3"/>
    </row>
    <row r="3" customFormat="false" ht="13.8" hidden="false" customHeight="false" outlineLevel="0" collapsed="false">
      <c r="A3" s="114" t="s">
        <v>371</v>
      </c>
      <c r="B3" s="21" t="n">
        <v>-12160101</v>
      </c>
      <c r="C3" s="21" t="n">
        <v>759630</v>
      </c>
      <c r="D3" s="21" t="n">
        <v>1898870</v>
      </c>
      <c r="E3" s="21" t="n">
        <v>-936144</v>
      </c>
      <c r="F3" s="21" t="n">
        <v>-34724</v>
      </c>
      <c r="G3" s="21" t="n">
        <v>557957946</v>
      </c>
      <c r="H3" s="21" t="n">
        <v>-39559084</v>
      </c>
      <c r="I3" s="21" t="n">
        <v>116866894</v>
      </c>
      <c r="J3" s="21" t="n">
        <v>65060340</v>
      </c>
      <c r="K3" s="21" t="n">
        <v>-84954</v>
      </c>
      <c r="L3" s="21" t="n">
        <v>689768673</v>
      </c>
    </row>
    <row r="4" customFormat="false" ht="13.8" hidden="false" customHeight="false" outlineLevel="0" collapsed="false">
      <c r="A4" s="114" t="s">
        <v>373</v>
      </c>
      <c r="B4" s="21" t="n">
        <v>91284742</v>
      </c>
      <c r="C4" s="21" t="n">
        <v>12041775</v>
      </c>
      <c r="D4" s="21" t="n">
        <v>-1057342</v>
      </c>
      <c r="E4" s="21" t="n">
        <v>-19536554</v>
      </c>
      <c r="F4" s="21" t="n">
        <v>29217148</v>
      </c>
      <c r="G4" s="21" t="n">
        <v>-70956</v>
      </c>
      <c r="H4" s="21" t="n">
        <v>6707956</v>
      </c>
      <c r="I4" s="21" t="n">
        <v>21253381</v>
      </c>
      <c r="J4" s="21" t="n">
        <v>3732751</v>
      </c>
      <c r="K4" s="21" t="n">
        <v>3554265</v>
      </c>
      <c r="L4" s="21" t="n">
        <v>147127166</v>
      </c>
    </row>
    <row r="5" customFormat="false" ht="13.8" hidden="false" customHeight="false" outlineLevel="0" collapsed="false">
      <c r="A5" s="114" t="s">
        <v>374</v>
      </c>
      <c r="B5" s="21" t="n">
        <v>-370664</v>
      </c>
      <c r="C5" s="21" t="n">
        <v>658854</v>
      </c>
      <c r="D5" s="21" t="n">
        <v>5468</v>
      </c>
      <c r="E5" s="21" t="n">
        <v>-324553</v>
      </c>
      <c r="F5" s="21" t="n">
        <v>0</v>
      </c>
      <c r="G5" s="21" t="n">
        <v>-1157330</v>
      </c>
      <c r="H5" s="21" t="n">
        <v>-692982</v>
      </c>
      <c r="I5" s="21" t="n">
        <v>15185843</v>
      </c>
      <c r="J5" s="21" t="n">
        <v>10671370</v>
      </c>
      <c r="K5" s="21" t="n">
        <v>364282</v>
      </c>
      <c r="L5" s="21" t="n">
        <v>24340288</v>
      </c>
    </row>
    <row r="6" customFormat="false" ht="13.8" hidden="false" customHeight="false" outlineLevel="0" collapsed="false">
      <c r="A6" s="114" t="s">
        <v>375</v>
      </c>
      <c r="B6" s="21" t="n">
        <v>-6344028</v>
      </c>
      <c r="C6" s="21" t="n">
        <v>-103398</v>
      </c>
      <c r="D6" s="21" t="n">
        <v>-159504</v>
      </c>
      <c r="E6" s="21" t="n">
        <v>-402194</v>
      </c>
      <c r="F6" s="21" t="n">
        <v>-67056</v>
      </c>
      <c r="G6" s="21" t="n">
        <v>-5717636</v>
      </c>
      <c r="H6" s="21" t="n">
        <v>-2955098</v>
      </c>
      <c r="I6" s="21" t="n">
        <v>32993895</v>
      </c>
      <c r="J6" s="21" t="n">
        <v>-404649</v>
      </c>
      <c r="K6" s="21" t="n">
        <v>-9382</v>
      </c>
      <c r="L6" s="21" t="n">
        <v>16830950</v>
      </c>
    </row>
    <row r="7" customFormat="false" ht="13.8" hidden="false" customHeight="false" outlineLevel="0" collapsed="false">
      <c r="A7" s="114" t="s">
        <v>376</v>
      </c>
      <c r="B7" s="21" t="n">
        <v>-4916493</v>
      </c>
      <c r="C7" s="21" t="n">
        <v>-556972</v>
      </c>
      <c r="D7" s="21" t="n">
        <v>-146119</v>
      </c>
      <c r="E7" s="21" t="n">
        <v>-4970352</v>
      </c>
      <c r="F7" s="21" t="n">
        <v>0</v>
      </c>
      <c r="G7" s="21" t="n">
        <v>-5349249</v>
      </c>
      <c r="H7" s="21" t="n">
        <v>-12088447</v>
      </c>
      <c r="I7" s="21" t="n">
        <v>34637302</v>
      </c>
      <c r="J7" s="21" t="n">
        <v>7558333</v>
      </c>
      <c r="K7" s="21" t="n">
        <v>0</v>
      </c>
      <c r="L7" s="21" t="n">
        <v>14168003</v>
      </c>
    </row>
    <row r="8" customFormat="false" ht="13.8" hidden="false" customHeight="false" outlineLevel="0" collapsed="false">
      <c r="A8" s="114" t="s">
        <v>377</v>
      </c>
      <c r="B8" s="21" t="n">
        <v>-2035021</v>
      </c>
      <c r="C8" s="21" t="n">
        <v>1007694</v>
      </c>
      <c r="D8" s="21" t="n">
        <v>-20799</v>
      </c>
      <c r="E8" s="21" t="n">
        <v>-267633</v>
      </c>
      <c r="F8" s="21" t="n">
        <v>-28097</v>
      </c>
      <c r="G8" s="21" t="n">
        <v>-6806971</v>
      </c>
      <c r="H8" s="21" t="n">
        <v>-7747259</v>
      </c>
      <c r="I8" s="21" t="n">
        <v>22942655</v>
      </c>
      <c r="J8" s="21" t="n">
        <v>4225137</v>
      </c>
      <c r="K8" s="21" t="n">
        <v>6498</v>
      </c>
      <c r="L8" s="21" t="n">
        <v>11276204</v>
      </c>
    </row>
    <row r="9" customFormat="false" ht="13.8" hidden="false" customHeight="false" outlineLevel="0" collapsed="false">
      <c r="A9" s="114" t="s">
        <v>379</v>
      </c>
      <c r="B9" s="21" t="n">
        <v>1367035</v>
      </c>
      <c r="C9" s="21" t="n">
        <v>962528</v>
      </c>
      <c r="D9" s="21" t="n">
        <v>2951709</v>
      </c>
      <c r="E9" s="21" t="n">
        <v>-4673558</v>
      </c>
      <c r="F9" s="21" t="n">
        <v>556343</v>
      </c>
      <c r="G9" s="21" t="n">
        <v>4510766</v>
      </c>
      <c r="H9" s="21" t="n">
        <v>-37432</v>
      </c>
      <c r="I9" s="21" t="n">
        <v>844396</v>
      </c>
      <c r="J9" s="21" t="n">
        <v>319788</v>
      </c>
      <c r="K9" s="21" t="n">
        <v>0</v>
      </c>
      <c r="L9" s="21" t="n">
        <v>6801575</v>
      </c>
    </row>
    <row r="10" customFormat="false" ht="13.8" hidden="false" customHeight="false" outlineLevel="0" collapsed="false">
      <c r="A10" s="114" t="s">
        <v>380</v>
      </c>
      <c r="B10" s="21" t="n">
        <v>-2164889</v>
      </c>
      <c r="C10" s="21" t="n">
        <v>1501247</v>
      </c>
      <c r="D10" s="21" t="n">
        <v>-1045277</v>
      </c>
      <c r="E10" s="21" t="n">
        <v>-21060</v>
      </c>
      <c r="F10" s="21" t="n">
        <v>-120896</v>
      </c>
      <c r="G10" s="21" t="n">
        <v>4849950</v>
      </c>
      <c r="H10" s="21" t="n">
        <v>3346876</v>
      </c>
      <c r="I10" s="21" t="n">
        <v>-428603</v>
      </c>
      <c r="J10" s="21" t="n">
        <v>-245847</v>
      </c>
      <c r="K10" s="21" t="n">
        <v>-243319</v>
      </c>
      <c r="L10" s="21" t="n">
        <v>5428182</v>
      </c>
    </row>
    <row r="11" customFormat="false" ht="13.8" hidden="false" customHeight="false" outlineLevel="0" collapsed="false">
      <c r="A11" s="114" t="s">
        <v>381</v>
      </c>
      <c r="B11" s="21" t="n">
        <v>115478</v>
      </c>
      <c r="C11" s="21" t="n">
        <v>1246970</v>
      </c>
      <c r="D11" s="21" t="n">
        <v>-408746</v>
      </c>
      <c r="E11" s="21" t="n">
        <v>-3026709</v>
      </c>
      <c r="F11" s="21" t="n">
        <v>434</v>
      </c>
      <c r="G11" s="21" t="n">
        <v>-6966713</v>
      </c>
      <c r="H11" s="21" t="n">
        <v>19486220</v>
      </c>
      <c r="I11" s="21" t="n">
        <v>-3891316</v>
      </c>
      <c r="J11" s="21" t="n">
        <v>-3187498</v>
      </c>
      <c r="K11" s="21" t="n">
        <v>-400278</v>
      </c>
      <c r="L11" s="21" t="n">
        <v>2967842</v>
      </c>
    </row>
    <row r="12" customFormat="false" ht="13.8" hidden="false" customHeight="false" outlineLevel="0" collapsed="false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</row>
    <row r="13" customFormat="false" ht="13.8" hidden="false" customHeight="false" outlineLevel="0" collapsed="false">
      <c r="A13" s="114" t="s">
        <v>382</v>
      </c>
      <c r="B13" s="21" t="n">
        <v>1443513</v>
      </c>
      <c r="C13" s="21" t="n">
        <v>-502506</v>
      </c>
      <c r="D13" s="21" t="n">
        <v>3112544</v>
      </c>
      <c r="E13" s="21" t="n">
        <v>419673</v>
      </c>
      <c r="F13" s="21" t="n">
        <v>0</v>
      </c>
      <c r="G13" s="21" t="n">
        <v>-117536641</v>
      </c>
      <c r="H13" s="21" t="n">
        <v>-323062613</v>
      </c>
      <c r="I13" s="21" t="n">
        <v>-2644955</v>
      </c>
      <c r="J13" s="21" t="n">
        <v>10874778</v>
      </c>
      <c r="K13" s="21" t="n">
        <v>3745</v>
      </c>
      <c r="L13" s="21" t="n">
        <v>-427892462</v>
      </c>
    </row>
    <row r="14" customFormat="false" ht="13.8" hidden="false" customHeight="false" outlineLevel="0" collapsed="false">
      <c r="A14" s="114" t="s">
        <v>383</v>
      </c>
      <c r="B14" s="21" t="n">
        <v>-6819058</v>
      </c>
      <c r="C14" s="21" t="n">
        <v>10516156</v>
      </c>
      <c r="D14" s="21" t="n">
        <v>6013217</v>
      </c>
      <c r="E14" s="21" t="n">
        <v>-251509848</v>
      </c>
      <c r="F14" s="21" t="n">
        <v>-523673</v>
      </c>
      <c r="G14" s="21" t="n">
        <v>-6874093</v>
      </c>
      <c r="H14" s="21" t="n">
        <v>-15819056</v>
      </c>
      <c r="I14" s="21" t="n">
        <v>-826868</v>
      </c>
      <c r="J14" s="21" t="n">
        <v>6587152</v>
      </c>
      <c r="K14" s="21" t="n">
        <v>869</v>
      </c>
      <c r="L14" s="21" t="n">
        <v>-259255202</v>
      </c>
    </row>
    <row r="15" customFormat="false" ht="13.8" hidden="false" customHeight="false" outlineLevel="0" collapsed="false">
      <c r="A15" s="114" t="s">
        <v>384</v>
      </c>
      <c r="B15" s="21" t="n">
        <v>-8212131</v>
      </c>
      <c r="C15" s="21" t="n">
        <v>-103883</v>
      </c>
      <c r="D15" s="21" t="n">
        <v>1161310</v>
      </c>
      <c r="E15" s="21" t="n">
        <v>-3011675</v>
      </c>
      <c r="F15" s="21" t="n">
        <v>-10428</v>
      </c>
      <c r="G15" s="21" t="n">
        <v>-15769757</v>
      </c>
      <c r="H15" s="21" t="n">
        <v>-45680110</v>
      </c>
      <c r="I15" s="21" t="n">
        <v>-25919036</v>
      </c>
      <c r="J15" s="21" t="n">
        <v>-26334266</v>
      </c>
      <c r="K15" s="21" t="n">
        <v>-625306</v>
      </c>
      <c r="L15" s="21" t="n">
        <v>-124505282</v>
      </c>
    </row>
    <row r="16" customFormat="false" ht="13.8" hidden="false" customHeight="false" outlineLevel="0" collapsed="false">
      <c r="A16" s="114" t="s">
        <v>385</v>
      </c>
      <c r="B16" s="21" t="n">
        <v>-31471715</v>
      </c>
      <c r="C16" s="21" t="n">
        <v>-4298089</v>
      </c>
      <c r="D16" s="21" t="n">
        <v>-5411488</v>
      </c>
      <c r="E16" s="21" t="n">
        <v>-40441335</v>
      </c>
      <c r="F16" s="21" t="n">
        <v>-8841773</v>
      </c>
      <c r="G16" s="21" t="n">
        <v>4186294</v>
      </c>
      <c r="H16" s="21" t="n">
        <v>-7335869</v>
      </c>
      <c r="I16" s="21" t="n">
        <v>-24128811</v>
      </c>
      <c r="J16" s="21" t="n">
        <v>-4822428</v>
      </c>
      <c r="K16" s="21" t="n">
        <v>3100</v>
      </c>
      <c r="L16" s="21" t="n">
        <v>-122562114</v>
      </c>
    </row>
    <row r="17" customFormat="false" ht="13.8" hidden="false" customHeight="false" outlineLevel="0" collapsed="false">
      <c r="A17" s="114" t="s">
        <v>386</v>
      </c>
      <c r="B17" s="21" t="n">
        <v>-1188984</v>
      </c>
      <c r="C17" s="21" t="n">
        <v>-2806370</v>
      </c>
      <c r="D17" s="21" t="n">
        <v>44184702</v>
      </c>
      <c r="E17" s="21" t="n">
        <v>-105679282</v>
      </c>
      <c r="F17" s="21" t="n">
        <v>-1451515</v>
      </c>
      <c r="G17" s="21" t="n">
        <v>1204925</v>
      </c>
      <c r="H17" s="21" t="n">
        <v>-15970126</v>
      </c>
      <c r="I17" s="21" t="n">
        <v>-1143166</v>
      </c>
      <c r="J17" s="21" t="n">
        <v>2888576</v>
      </c>
      <c r="K17" s="21" t="n">
        <v>-69195</v>
      </c>
      <c r="L17" s="21" t="n">
        <v>-80030435</v>
      </c>
    </row>
    <row r="18" customFormat="false" ht="13.8" hidden="false" customHeight="false" outlineLevel="0" collapsed="false">
      <c r="A18" s="114" t="s">
        <v>387</v>
      </c>
      <c r="B18" s="21" t="n">
        <v>-9900532</v>
      </c>
      <c r="C18" s="21" t="n">
        <v>-930450</v>
      </c>
      <c r="D18" s="21" t="n">
        <v>5105612</v>
      </c>
      <c r="E18" s="21" t="n">
        <v>-211399</v>
      </c>
      <c r="F18" s="21" t="n">
        <v>-12168</v>
      </c>
      <c r="G18" s="21" t="n">
        <v>-6469454</v>
      </c>
      <c r="H18" s="21" t="n">
        <v>-42843272</v>
      </c>
      <c r="I18" s="21" t="n">
        <v>-5555944</v>
      </c>
      <c r="J18" s="21" t="n">
        <v>1391510</v>
      </c>
      <c r="K18" s="21" t="n">
        <v>210</v>
      </c>
      <c r="L18" s="21" t="n">
        <v>-59425887</v>
      </c>
    </row>
    <row r="19" customFormat="false" ht="13.8" hidden="false" customHeight="false" outlineLevel="0" collapsed="false">
      <c r="A19" s="114" t="s">
        <v>388</v>
      </c>
      <c r="B19" s="21" t="n">
        <v>-5850531</v>
      </c>
      <c r="C19" s="21" t="n">
        <v>-176519</v>
      </c>
      <c r="D19" s="21" t="n">
        <v>-123566</v>
      </c>
      <c r="E19" s="21" t="n">
        <v>-3696395</v>
      </c>
      <c r="F19" s="21" t="n">
        <v>-436465</v>
      </c>
      <c r="G19" s="21" t="n">
        <v>-16590969</v>
      </c>
      <c r="H19" s="21" t="n">
        <v>-5729174</v>
      </c>
      <c r="I19" s="21" t="n">
        <v>-13791355</v>
      </c>
      <c r="J19" s="21" t="n">
        <v>-1357015</v>
      </c>
      <c r="K19" s="21" t="n">
        <v>-48899</v>
      </c>
      <c r="L19" s="21" t="n">
        <v>-47800888</v>
      </c>
    </row>
    <row r="20" customFormat="false" ht="13.8" hidden="false" customHeight="false" outlineLevel="0" collapsed="false">
      <c r="A20" s="114" t="s">
        <v>389</v>
      </c>
      <c r="B20" s="21" t="n">
        <v>3521459</v>
      </c>
      <c r="C20" s="21" t="n">
        <v>-2375129</v>
      </c>
      <c r="D20" s="21" t="n">
        <v>1766895</v>
      </c>
      <c r="E20" s="21" t="n">
        <v>-4712011</v>
      </c>
      <c r="F20" s="21" t="n">
        <v>-210</v>
      </c>
      <c r="G20" s="21" t="n">
        <v>-2964867</v>
      </c>
      <c r="H20" s="21" t="n">
        <v>-34571416</v>
      </c>
      <c r="I20" s="21" t="n">
        <v>-10116292</v>
      </c>
      <c r="J20" s="21" t="n">
        <v>3224661</v>
      </c>
      <c r="K20" s="21" t="n">
        <v>-74190</v>
      </c>
      <c r="L20" s="21" t="n">
        <v>-46301100</v>
      </c>
    </row>
    <row r="21" customFormat="false" ht="13.8" hidden="false" customHeight="false" outlineLevel="0" collapsed="false">
      <c r="A21" s="114" t="s">
        <v>390</v>
      </c>
      <c r="B21" s="21" t="n">
        <v>-4018270</v>
      </c>
      <c r="C21" s="21" t="n">
        <v>305251</v>
      </c>
      <c r="D21" s="21" t="n">
        <v>1180778</v>
      </c>
      <c r="E21" s="21" t="n">
        <v>6550531</v>
      </c>
      <c r="F21" s="21" t="n">
        <v>-100576</v>
      </c>
      <c r="G21" s="21" t="n">
        <v>-5222445</v>
      </c>
      <c r="H21" s="21" t="n">
        <v>-4339509</v>
      </c>
      <c r="I21" s="21" t="n">
        <v>-1357777</v>
      </c>
      <c r="J21" s="21" t="n">
        <v>-1651136</v>
      </c>
      <c r="K21" s="21" t="n">
        <v>-1051</v>
      </c>
      <c r="L21" s="21" t="n">
        <v>-8654204</v>
      </c>
    </row>
    <row r="22" customFormat="false" ht="13.8" hidden="false" customHeight="false" outlineLevel="0" collapsed="false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customFormat="false" ht="13.8" hidden="false" customHeight="false" outlineLevel="0" collapsed="false">
      <c r="E23" s="0"/>
      <c r="F23" s="0"/>
      <c r="G23" s="0"/>
      <c r="H23" s="0"/>
      <c r="I23" s="0"/>
      <c r="J23" s="0"/>
    </row>
    <row r="24" customFormat="false" ht="13.8" hidden="false" customHeight="false" outlineLevel="0" collapsed="false">
      <c r="A24" s="34" t="s">
        <v>3</v>
      </c>
      <c r="B24" s="137" t="n">
        <v>0</v>
      </c>
      <c r="C24" s="34" t="s">
        <v>3</v>
      </c>
      <c r="D24" s="137" t="n">
        <v>1</v>
      </c>
      <c r="E24" s="34" t="s">
        <v>3</v>
      </c>
      <c r="F24" s="137" t="n">
        <v>2</v>
      </c>
      <c r="G24" s="34" t="s">
        <v>3</v>
      </c>
      <c r="H24" s="137" t="n">
        <v>3</v>
      </c>
      <c r="I24" s="34" t="s">
        <v>3</v>
      </c>
      <c r="J24" s="137" t="n">
        <v>4</v>
      </c>
      <c r="R24" s="114"/>
    </row>
    <row r="25" customFormat="false" ht="13.8" hidden="false" customHeight="false" outlineLevel="0" collapsed="false">
      <c r="A25" s="138"/>
      <c r="B25" s="139"/>
      <c r="C25" s="138"/>
      <c r="D25" s="139"/>
      <c r="E25" s="138"/>
      <c r="F25" s="139"/>
      <c r="G25" s="138"/>
      <c r="H25" s="139"/>
      <c r="I25" s="138"/>
      <c r="J25" s="139"/>
      <c r="R25" s="21"/>
    </row>
    <row r="26" customFormat="false" ht="13.8" hidden="false" customHeight="false" outlineLevel="0" collapsed="false">
      <c r="A26" s="34" t="s">
        <v>373</v>
      </c>
      <c r="B26" s="140" t="n">
        <v>91284742</v>
      </c>
      <c r="C26" s="34" t="s">
        <v>373</v>
      </c>
      <c r="D26" s="140" t="n">
        <v>12041775</v>
      </c>
      <c r="E26" s="34" t="s">
        <v>386</v>
      </c>
      <c r="F26" s="140" t="n">
        <v>44184702</v>
      </c>
      <c r="G26" s="34" t="s">
        <v>390</v>
      </c>
      <c r="H26" s="140" t="n">
        <v>6550531</v>
      </c>
      <c r="I26" s="34" t="s">
        <v>373</v>
      </c>
      <c r="J26" s="140" t="n">
        <v>29217148</v>
      </c>
      <c r="R26" s="21"/>
    </row>
    <row r="27" customFormat="false" ht="13.8" hidden="false" customHeight="false" outlineLevel="0" collapsed="false">
      <c r="A27" s="34" t="s">
        <v>389</v>
      </c>
      <c r="B27" s="140" t="n">
        <v>3521459</v>
      </c>
      <c r="C27" s="34" t="s">
        <v>383</v>
      </c>
      <c r="D27" s="140" t="n">
        <v>10516156</v>
      </c>
      <c r="E27" s="34" t="s">
        <v>383</v>
      </c>
      <c r="F27" s="140" t="n">
        <v>6013217</v>
      </c>
      <c r="G27" s="34" t="s">
        <v>382</v>
      </c>
      <c r="H27" s="140" t="n">
        <v>419673</v>
      </c>
      <c r="I27" s="34" t="s">
        <v>379</v>
      </c>
      <c r="J27" s="140" t="n">
        <v>556343</v>
      </c>
      <c r="R27" s="21"/>
    </row>
    <row r="28" customFormat="false" ht="13.8" hidden="false" customHeight="false" outlineLevel="0" collapsed="false">
      <c r="A28" s="34" t="s">
        <v>382</v>
      </c>
      <c r="B28" s="140" t="n">
        <v>1443513</v>
      </c>
      <c r="C28" s="34" t="s">
        <v>380</v>
      </c>
      <c r="D28" s="140" t="n">
        <v>1501247</v>
      </c>
      <c r="E28" s="34" t="s">
        <v>387</v>
      </c>
      <c r="F28" s="140" t="n">
        <v>5105612</v>
      </c>
      <c r="G28" s="141"/>
      <c r="H28" s="142"/>
      <c r="I28" s="34" t="s">
        <v>381</v>
      </c>
      <c r="J28" s="140" t="n">
        <v>434</v>
      </c>
      <c r="R28" s="21"/>
    </row>
    <row r="29" customFormat="false" ht="13.8" hidden="false" customHeight="false" outlineLevel="0" collapsed="false">
      <c r="A29" s="34" t="s">
        <v>379</v>
      </c>
      <c r="B29" s="140" t="n">
        <v>1367035</v>
      </c>
      <c r="C29" s="34" t="s">
        <v>381</v>
      </c>
      <c r="D29" s="140" t="n">
        <v>1246970</v>
      </c>
      <c r="E29" s="34" t="s">
        <v>382</v>
      </c>
      <c r="F29" s="140" t="n">
        <v>3112544</v>
      </c>
      <c r="G29" s="34" t="s">
        <v>380</v>
      </c>
      <c r="H29" s="140" t="n">
        <v>-21060</v>
      </c>
      <c r="I29" s="34" t="s">
        <v>374</v>
      </c>
      <c r="J29" s="140" t="n">
        <v>0</v>
      </c>
      <c r="R29" s="21"/>
    </row>
    <row r="30" customFormat="false" ht="13.8" hidden="false" customHeight="false" outlineLevel="0" collapsed="false">
      <c r="A30" s="34" t="s">
        <v>381</v>
      </c>
      <c r="B30" s="140" t="n">
        <v>115478</v>
      </c>
      <c r="C30" s="34" t="s">
        <v>377</v>
      </c>
      <c r="D30" s="140" t="n">
        <v>1007694</v>
      </c>
      <c r="E30" s="34" t="s">
        <v>379</v>
      </c>
      <c r="F30" s="140" t="n">
        <v>2951709</v>
      </c>
      <c r="G30" s="34" t="s">
        <v>387</v>
      </c>
      <c r="H30" s="140" t="n">
        <v>-211399</v>
      </c>
      <c r="I30" s="34" t="s">
        <v>376</v>
      </c>
      <c r="J30" s="140" t="n">
        <v>0</v>
      </c>
      <c r="R30" s="21"/>
    </row>
    <row r="31" customFormat="false" ht="13.8" hidden="false" customHeight="false" outlineLevel="0" collapsed="false">
      <c r="A31" s="141"/>
      <c r="B31" s="142"/>
      <c r="C31" s="34" t="s">
        <v>379</v>
      </c>
      <c r="D31" s="140" t="n">
        <v>962528</v>
      </c>
      <c r="E31" s="34" t="s">
        <v>371</v>
      </c>
      <c r="F31" s="140" t="n">
        <v>1898870</v>
      </c>
      <c r="G31" s="34" t="s">
        <v>377</v>
      </c>
      <c r="H31" s="140" t="n">
        <v>-267633</v>
      </c>
      <c r="I31" s="34" t="s">
        <v>382</v>
      </c>
      <c r="J31" s="140" t="n">
        <v>0</v>
      </c>
      <c r="R31" s="21"/>
    </row>
    <row r="32" customFormat="false" ht="13.8" hidden="false" customHeight="false" outlineLevel="0" collapsed="false">
      <c r="A32" s="34" t="s">
        <v>374</v>
      </c>
      <c r="B32" s="140" t="n">
        <v>-370664</v>
      </c>
      <c r="C32" s="34" t="s">
        <v>371</v>
      </c>
      <c r="D32" s="140" t="n">
        <v>759630</v>
      </c>
      <c r="E32" s="34" t="s">
        <v>389</v>
      </c>
      <c r="F32" s="140" t="n">
        <v>1766895</v>
      </c>
      <c r="G32" s="34" t="s">
        <v>374</v>
      </c>
      <c r="H32" s="140" t="n">
        <v>-324553</v>
      </c>
      <c r="I32" s="141"/>
      <c r="J32" s="142"/>
      <c r="R32" s="21"/>
    </row>
    <row r="33" customFormat="false" ht="13.8" hidden="false" customHeight="false" outlineLevel="0" collapsed="false">
      <c r="A33" s="34" t="s">
        <v>386</v>
      </c>
      <c r="B33" s="140" t="n">
        <v>-1188984</v>
      </c>
      <c r="C33" s="34" t="s">
        <v>374</v>
      </c>
      <c r="D33" s="140" t="n">
        <v>658854</v>
      </c>
      <c r="E33" s="34" t="s">
        <v>390</v>
      </c>
      <c r="F33" s="140" t="n">
        <v>1180778</v>
      </c>
      <c r="G33" s="34" t="s">
        <v>375</v>
      </c>
      <c r="H33" s="140" t="n">
        <v>-402194</v>
      </c>
      <c r="I33" s="34" t="s">
        <v>389</v>
      </c>
      <c r="J33" s="140" t="n">
        <v>-210</v>
      </c>
      <c r="R33" s="21"/>
    </row>
    <row r="34" customFormat="false" ht="13.8" hidden="false" customHeight="false" outlineLevel="0" collapsed="false">
      <c r="A34" s="34" t="s">
        <v>377</v>
      </c>
      <c r="B34" s="140" t="n">
        <v>-2035021</v>
      </c>
      <c r="C34" s="34" t="s">
        <v>390</v>
      </c>
      <c r="D34" s="140" t="n">
        <v>305251</v>
      </c>
      <c r="E34" s="34" t="s">
        <v>384</v>
      </c>
      <c r="F34" s="140" t="n">
        <v>1161310</v>
      </c>
      <c r="G34" s="34" t="s">
        <v>371</v>
      </c>
      <c r="H34" s="140" t="n">
        <v>-936144</v>
      </c>
      <c r="I34" s="34" t="s">
        <v>384</v>
      </c>
      <c r="J34" s="140" t="n">
        <v>-10428</v>
      </c>
      <c r="R34" s="21"/>
    </row>
    <row r="35" customFormat="false" ht="13.8" hidden="false" customHeight="false" outlineLevel="0" collapsed="false">
      <c r="A35" s="34" t="s">
        <v>380</v>
      </c>
      <c r="B35" s="140" t="n">
        <v>-2164889</v>
      </c>
      <c r="C35" s="141"/>
      <c r="D35" s="142"/>
      <c r="E35" s="34" t="s">
        <v>374</v>
      </c>
      <c r="F35" s="140" t="n">
        <v>5468</v>
      </c>
      <c r="G35" s="34" t="s">
        <v>384</v>
      </c>
      <c r="H35" s="140" t="n">
        <v>-3011675</v>
      </c>
      <c r="I35" s="34" t="s">
        <v>387</v>
      </c>
      <c r="J35" s="140" t="n">
        <v>-12168</v>
      </c>
    </row>
    <row r="36" customFormat="false" ht="13.8" hidden="false" customHeight="false" outlineLevel="0" collapsed="false">
      <c r="A36" s="34" t="s">
        <v>390</v>
      </c>
      <c r="B36" s="140" t="n">
        <v>-4018270</v>
      </c>
      <c r="C36" s="34" t="s">
        <v>375</v>
      </c>
      <c r="D36" s="140" t="n">
        <v>-103398</v>
      </c>
      <c r="E36" s="141"/>
      <c r="F36" s="142"/>
      <c r="G36" s="34" t="s">
        <v>381</v>
      </c>
      <c r="H36" s="140" t="n">
        <v>-3026709</v>
      </c>
      <c r="I36" s="34" t="s">
        <v>377</v>
      </c>
      <c r="J36" s="140" t="n">
        <v>-28097</v>
      </c>
    </row>
    <row r="37" customFormat="false" ht="13.8" hidden="false" customHeight="false" outlineLevel="0" collapsed="false">
      <c r="A37" s="34" t="s">
        <v>376</v>
      </c>
      <c r="B37" s="140" t="n">
        <v>-4916493</v>
      </c>
      <c r="C37" s="34" t="s">
        <v>384</v>
      </c>
      <c r="D37" s="140" t="n">
        <v>-103883</v>
      </c>
      <c r="E37" s="34" t="s">
        <v>377</v>
      </c>
      <c r="F37" s="140" t="n">
        <v>-20799</v>
      </c>
      <c r="G37" s="34" t="s">
        <v>388</v>
      </c>
      <c r="H37" s="140" t="n">
        <v>-3696395</v>
      </c>
      <c r="I37" s="34" t="s">
        <v>371</v>
      </c>
      <c r="J37" s="140" t="n">
        <v>-34724</v>
      </c>
    </row>
    <row r="38" customFormat="false" ht="13.8" hidden="false" customHeight="false" outlineLevel="0" collapsed="false">
      <c r="A38" s="34" t="s">
        <v>388</v>
      </c>
      <c r="B38" s="140" t="n">
        <v>-5850531</v>
      </c>
      <c r="C38" s="34" t="s">
        <v>388</v>
      </c>
      <c r="D38" s="140" t="n">
        <v>-176519</v>
      </c>
      <c r="E38" s="34" t="s">
        <v>388</v>
      </c>
      <c r="F38" s="140" t="n">
        <v>-123566</v>
      </c>
      <c r="G38" s="34" t="s">
        <v>379</v>
      </c>
      <c r="H38" s="140" t="n">
        <v>-4673558</v>
      </c>
      <c r="I38" s="34" t="s">
        <v>375</v>
      </c>
      <c r="J38" s="140" t="n">
        <v>-67056</v>
      </c>
    </row>
    <row r="39" customFormat="false" ht="13.8" hidden="false" customHeight="false" outlineLevel="0" collapsed="false">
      <c r="A39" s="34" t="s">
        <v>375</v>
      </c>
      <c r="B39" s="140" t="n">
        <v>-6344028</v>
      </c>
      <c r="C39" s="34" t="s">
        <v>382</v>
      </c>
      <c r="D39" s="140" t="n">
        <v>-502506</v>
      </c>
      <c r="E39" s="34" t="s">
        <v>376</v>
      </c>
      <c r="F39" s="140" t="n">
        <v>-146119</v>
      </c>
      <c r="G39" s="34" t="s">
        <v>389</v>
      </c>
      <c r="H39" s="140" t="n">
        <v>-4712011</v>
      </c>
      <c r="I39" s="34" t="s">
        <v>390</v>
      </c>
      <c r="J39" s="140" t="n">
        <v>-100576</v>
      </c>
    </row>
    <row r="40" customFormat="false" ht="13.8" hidden="false" customHeight="false" outlineLevel="0" collapsed="false">
      <c r="A40" s="34" t="s">
        <v>383</v>
      </c>
      <c r="B40" s="140" t="n">
        <v>-6819058</v>
      </c>
      <c r="C40" s="34" t="s">
        <v>376</v>
      </c>
      <c r="D40" s="140" t="n">
        <v>-556972</v>
      </c>
      <c r="E40" s="34" t="s">
        <v>375</v>
      </c>
      <c r="F40" s="140" t="n">
        <v>-159504</v>
      </c>
      <c r="G40" s="34" t="s">
        <v>376</v>
      </c>
      <c r="H40" s="140" t="n">
        <v>-4970352</v>
      </c>
      <c r="I40" s="34" t="s">
        <v>380</v>
      </c>
      <c r="J40" s="140" t="n">
        <v>-120896</v>
      </c>
    </row>
    <row r="41" customFormat="false" ht="13.8" hidden="false" customHeight="false" outlineLevel="0" collapsed="false">
      <c r="A41" s="34" t="s">
        <v>384</v>
      </c>
      <c r="B41" s="140" t="n">
        <v>-8212131</v>
      </c>
      <c r="C41" s="34" t="s">
        <v>387</v>
      </c>
      <c r="D41" s="140" t="n">
        <v>-930450</v>
      </c>
      <c r="E41" s="34" t="s">
        <v>381</v>
      </c>
      <c r="F41" s="140" t="n">
        <v>-408746</v>
      </c>
      <c r="G41" s="34" t="s">
        <v>373</v>
      </c>
      <c r="H41" s="140" t="n">
        <v>-19536554</v>
      </c>
      <c r="I41" s="34" t="s">
        <v>388</v>
      </c>
      <c r="J41" s="140" t="n">
        <v>-436465</v>
      </c>
    </row>
    <row r="42" customFormat="false" ht="13.8" hidden="false" customHeight="false" outlineLevel="0" collapsed="false">
      <c r="A42" s="34" t="s">
        <v>387</v>
      </c>
      <c r="B42" s="140" t="n">
        <v>-9900532</v>
      </c>
      <c r="C42" s="34" t="s">
        <v>389</v>
      </c>
      <c r="D42" s="140" t="n">
        <v>-2375129</v>
      </c>
      <c r="E42" s="34" t="s">
        <v>380</v>
      </c>
      <c r="F42" s="140" t="n">
        <v>-1045277</v>
      </c>
      <c r="G42" s="34" t="s">
        <v>385</v>
      </c>
      <c r="H42" s="140" t="n">
        <v>-40441335</v>
      </c>
      <c r="I42" s="34" t="s">
        <v>383</v>
      </c>
      <c r="J42" s="140" t="n">
        <v>-523673</v>
      </c>
    </row>
    <row r="43" customFormat="false" ht="13.8" hidden="false" customHeight="false" outlineLevel="0" collapsed="false">
      <c r="A43" s="34" t="s">
        <v>371</v>
      </c>
      <c r="B43" s="140" t="n">
        <v>-12160101</v>
      </c>
      <c r="C43" s="34" t="s">
        <v>386</v>
      </c>
      <c r="D43" s="140" t="n">
        <v>-2806370</v>
      </c>
      <c r="E43" s="34" t="s">
        <v>373</v>
      </c>
      <c r="F43" s="140" t="n">
        <v>-1057342</v>
      </c>
      <c r="G43" s="34" t="s">
        <v>386</v>
      </c>
      <c r="H43" s="140" t="n">
        <v>-105679282</v>
      </c>
      <c r="I43" s="34" t="s">
        <v>386</v>
      </c>
      <c r="J43" s="140" t="n">
        <v>-1451515</v>
      </c>
    </row>
    <row r="44" customFormat="false" ht="13.8" hidden="false" customHeight="false" outlineLevel="0" collapsed="false">
      <c r="A44" s="34" t="s">
        <v>385</v>
      </c>
      <c r="B44" s="140" t="n">
        <v>-31471715</v>
      </c>
      <c r="C44" s="34" t="s">
        <v>385</v>
      </c>
      <c r="D44" s="140" t="n">
        <v>-4298089</v>
      </c>
      <c r="E44" s="34" t="s">
        <v>385</v>
      </c>
      <c r="F44" s="140" t="n">
        <v>-5411488</v>
      </c>
      <c r="G44" s="34" t="s">
        <v>383</v>
      </c>
      <c r="H44" s="140" t="n">
        <v>-251509848</v>
      </c>
      <c r="I44" s="34" t="s">
        <v>385</v>
      </c>
      <c r="J44" s="140" t="n">
        <v>-8841773</v>
      </c>
    </row>
    <row r="45" customFormat="false" ht="13.8" hidden="false" customHeight="false" outlineLevel="0" collapsed="false">
      <c r="A45" s="143"/>
      <c r="B45" s="144"/>
      <c r="C45" s="143"/>
      <c r="D45" s="144"/>
      <c r="E45" s="143"/>
      <c r="F45" s="144"/>
      <c r="G45" s="143"/>
      <c r="H45" s="144"/>
      <c r="I45" s="143"/>
      <c r="J45" s="144"/>
    </row>
    <row r="46" customFormat="false" ht="13.8" hidden="false" customHeight="false" outlineLevel="0" collapsed="false">
      <c r="A46" s="34" t="s">
        <v>372</v>
      </c>
      <c r="B46" s="140" t="n">
        <f aca="false">SUM(B26:B44)</f>
        <v>2279810</v>
      </c>
      <c r="C46" s="34" t="s">
        <v>372</v>
      </c>
      <c r="D46" s="140" t="n">
        <f aca="false">SUM(D26:D44)</f>
        <v>17146789</v>
      </c>
      <c r="E46" s="34" t="s">
        <v>372</v>
      </c>
      <c r="F46" s="140" t="n">
        <f aca="false">SUM(F26:F44)</f>
        <v>59008264</v>
      </c>
      <c r="G46" s="34" t="s">
        <v>372</v>
      </c>
      <c r="H46" s="140" t="n">
        <f aca="false">SUM(H26:H44)</f>
        <v>-436450498</v>
      </c>
      <c r="I46" s="34" t="s">
        <v>372</v>
      </c>
      <c r="J46" s="140" t="n">
        <f aca="false">SUM(J26:J44)</f>
        <v>18146344</v>
      </c>
    </row>
    <row r="47" customFormat="false" ht="13.8" hidden="false" customHeight="false" outlineLevel="0" collapsed="false">
      <c r="A47" s="145"/>
      <c r="B47" s="146"/>
      <c r="C47" s="145"/>
      <c r="D47" s="146"/>
      <c r="E47" s="145"/>
      <c r="F47" s="146"/>
      <c r="G47" s="145"/>
      <c r="H47" s="146"/>
      <c r="I47" s="145"/>
      <c r="J47" s="146"/>
      <c r="K47" s="147"/>
      <c r="L47" s="147"/>
    </row>
    <row r="48" customFormat="false" ht="13.8" hidden="false" customHeight="false" outlineLevel="0" collapsed="false">
      <c r="A48" s="34" t="s">
        <v>3</v>
      </c>
      <c r="B48" s="129" t="n">
        <v>5</v>
      </c>
      <c r="C48" s="34" t="s">
        <v>3</v>
      </c>
      <c r="D48" s="129" t="n">
        <v>6</v>
      </c>
      <c r="E48" s="34" t="s">
        <v>3</v>
      </c>
      <c r="F48" s="129" t="n">
        <v>7</v>
      </c>
      <c r="G48" s="34" t="s">
        <v>3</v>
      </c>
      <c r="H48" s="129" t="n">
        <v>8</v>
      </c>
      <c r="I48" s="34" t="s">
        <v>3</v>
      </c>
      <c r="J48" s="137" t="n">
        <v>9</v>
      </c>
      <c r="K48" s="0"/>
      <c r="L48" s="0"/>
    </row>
    <row r="49" customFormat="false" ht="13.8" hidden="false" customHeight="false" outlineLevel="0" collapsed="false">
      <c r="A49" s="138"/>
      <c r="B49" s="134"/>
      <c r="C49" s="138"/>
      <c r="D49" s="134"/>
      <c r="E49" s="138"/>
      <c r="F49" s="134"/>
      <c r="G49" s="138"/>
      <c r="H49" s="134"/>
      <c r="I49" s="138"/>
      <c r="J49" s="139"/>
      <c r="K49" s="0"/>
      <c r="L49" s="0"/>
    </row>
    <row r="50" customFormat="false" ht="13.8" hidden="false" customHeight="false" outlineLevel="0" collapsed="false">
      <c r="A50" s="34" t="s">
        <v>371</v>
      </c>
      <c r="B50" s="21" t="n">
        <v>557957946</v>
      </c>
      <c r="C50" s="34" t="s">
        <v>381</v>
      </c>
      <c r="D50" s="21" t="n">
        <v>19486220</v>
      </c>
      <c r="E50" s="34" t="s">
        <v>371</v>
      </c>
      <c r="F50" s="21" t="n">
        <v>116866894</v>
      </c>
      <c r="G50" s="34" t="s">
        <v>371</v>
      </c>
      <c r="H50" s="21" t="n">
        <v>65060340</v>
      </c>
      <c r="I50" s="34" t="s">
        <v>373</v>
      </c>
      <c r="J50" s="140" t="n">
        <v>3554265</v>
      </c>
      <c r="K50" s="0"/>
      <c r="L50" s="0"/>
    </row>
    <row r="51" customFormat="false" ht="13.8" hidden="false" customHeight="false" outlineLevel="0" collapsed="false">
      <c r="A51" s="34" t="s">
        <v>380</v>
      </c>
      <c r="B51" s="21" t="n">
        <v>4849950</v>
      </c>
      <c r="C51" s="34" t="s">
        <v>373</v>
      </c>
      <c r="D51" s="21" t="n">
        <v>6707956</v>
      </c>
      <c r="E51" s="34" t="s">
        <v>376</v>
      </c>
      <c r="F51" s="21" t="n">
        <v>34637302</v>
      </c>
      <c r="G51" s="34" t="s">
        <v>382</v>
      </c>
      <c r="H51" s="21" t="n">
        <v>10874778</v>
      </c>
      <c r="I51" s="34" t="s">
        <v>374</v>
      </c>
      <c r="J51" s="140" t="n">
        <v>364282</v>
      </c>
      <c r="K51" s="0"/>
      <c r="L51" s="0"/>
    </row>
    <row r="52" customFormat="false" ht="13.8" hidden="false" customHeight="false" outlineLevel="0" collapsed="false">
      <c r="A52" s="34" t="s">
        <v>379</v>
      </c>
      <c r="B52" s="21" t="n">
        <v>4510766</v>
      </c>
      <c r="C52" s="34" t="s">
        <v>380</v>
      </c>
      <c r="D52" s="21" t="n">
        <v>3346876</v>
      </c>
      <c r="E52" s="34" t="s">
        <v>375</v>
      </c>
      <c r="F52" s="21" t="n">
        <v>32993895</v>
      </c>
      <c r="G52" s="34" t="s">
        <v>374</v>
      </c>
      <c r="H52" s="21" t="n">
        <v>10671370</v>
      </c>
      <c r="I52" s="34" t="s">
        <v>377</v>
      </c>
      <c r="J52" s="140" t="n">
        <v>6498</v>
      </c>
      <c r="K52" s="0"/>
      <c r="L52" s="0"/>
    </row>
    <row r="53" customFormat="false" ht="13.8" hidden="false" customHeight="false" outlineLevel="0" collapsed="false">
      <c r="A53" s="34" t="s">
        <v>385</v>
      </c>
      <c r="B53" s="21" t="n">
        <v>4186294</v>
      </c>
      <c r="C53" s="141"/>
      <c r="D53" s="136"/>
      <c r="E53" s="34" t="s">
        <v>377</v>
      </c>
      <c r="F53" s="21" t="n">
        <v>22942655</v>
      </c>
      <c r="G53" s="34" t="s">
        <v>376</v>
      </c>
      <c r="H53" s="21" t="n">
        <v>7558333</v>
      </c>
      <c r="I53" s="34" t="s">
        <v>382</v>
      </c>
      <c r="J53" s="140" t="n">
        <v>3745</v>
      </c>
      <c r="K53" s="0"/>
      <c r="L53" s="0"/>
    </row>
    <row r="54" customFormat="false" ht="13.8" hidden="false" customHeight="false" outlineLevel="0" collapsed="false">
      <c r="A54" s="34" t="s">
        <v>386</v>
      </c>
      <c r="B54" s="21" t="n">
        <v>1204925</v>
      </c>
      <c r="C54" s="34" t="s">
        <v>379</v>
      </c>
      <c r="D54" s="21" t="n">
        <v>-37432</v>
      </c>
      <c r="E54" s="34" t="s">
        <v>373</v>
      </c>
      <c r="F54" s="21" t="n">
        <v>21253381</v>
      </c>
      <c r="G54" s="34" t="s">
        <v>383</v>
      </c>
      <c r="H54" s="21" t="n">
        <v>6587152</v>
      </c>
      <c r="I54" s="34" t="s">
        <v>385</v>
      </c>
      <c r="J54" s="140" t="n">
        <v>3100</v>
      </c>
      <c r="K54" s="0"/>
      <c r="L54" s="0"/>
    </row>
    <row r="55" customFormat="false" ht="13.8" hidden="false" customHeight="false" outlineLevel="0" collapsed="false">
      <c r="A55" s="141"/>
      <c r="B55" s="136"/>
      <c r="C55" s="34" t="s">
        <v>374</v>
      </c>
      <c r="D55" s="21" t="n">
        <v>-692982</v>
      </c>
      <c r="E55" s="34" t="s">
        <v>374</v>
      </c>
      <c r="F55" s="21" t="n">
        <v>15185843</v>
      </c>
      <c r="G55" s="34" t="s">
        <v>377</v>
      </c>
      <c r="H55" s="21" t="n">
        <v>4225137</v>
      </c>
      <c r="I55" s="34" t="s">
        <v>383</v>
      </c>
      <c r="J55" s="140" t="n">
        <v>869</v>
      </c>
      <c r="K55" s="0"/>
      <c r="L55" s="0"/>
    </row>
    <row r="56" customFormat="false" ht="13.8" hidden="false" customHeight="false" outlineLevel="0" collapsed="false">
      <c r="A56" s="34" t="s">
        <v>373</v>
      </c>
      <c r="B56" s="21" t="n">
        <v>-70956</v>
      </c>
      <c r="C56" s="34" t="s">
        <v>375</v>
      </c>
      <c r="D56" s="21" t="n">
        <v>-2955098</v>
      </c>
      <c r="E56" s="34" t="s">
        <v>379</v>
      </c>
      <c r="F56" s="21" t="n">
        <v>844396</v>
      </c>
      <c r="G56" s="34" t="s">
        <v>373</v>
      </c>
      <c r="H56" s="21" t="n">
        <v>3732751</v>
      </c>
      <c r="I56" s="34" t="s">
        <v>387</v>
      </c>
      <c r="J56" s="140" t="n">
        <v>210</v>
      </c>
      <c r="K56" s="0"/>
      <c r="L56" s="0"/>
    </row>
    <row r="57" customFormat="false" ht="13.8" hidden="false" customHeight="false" outlineLevel="0" collapsed="false">
      <c r="A57" s="34" t="s">
        <v>374</v>
      </c>
      <c r="B57" s="21" t="n">
        <v>-1157330</v>
      </c>
      <c r="C57" s="34" t="s">
        <v>390</v>
      </c>
      <c r="D57" s="21" t="n">
        <v>-4339509</v>
      </c>
      <c r="E57" s="141"/>
      <c r="F57" s="136"/>
      <c r="G57" s="34" t="s">
        <v>389</v>
      </c>
      <c r="H57" s="21" t="n">
        <v>3224661</v>
      </c>
      <c r="I57" s="34" t="s">
        <v>376</v>
      </c>
      <c r="J57" s="140" t="n">
        <v>0</v>
      </c>
      <c r="K57" s="0"/>
      <c r="L57" s="0"/>
    </row>
    <row r="58" customFormat="false" ht="13.8" hidden="false" customHeight="false" outlineLevel="0" collapsed="false">
      <c r="A58" s="34" t="s">
        <v>389</v>
      </c>
      <c r="B58" s="21" t="n">
        <v>-2964867</v>
      </c>
      <c r="C58" s="34" t="s">
        <v>388</v>
      </c>
      <c r="D58" s="21" t="n">
        <v>-5729174</v>
      </c>
      <c r="E58" s="34" t="s">
        <v>380</v>
      </c>
      <c r="F58" s="21" t="n">
        <v>-428603</v>
      </c>
      <c r="G58" s="34" t="s">
        <v>386</v>
      </c>
      <c r="H58" s="21" t="n">
        <v>2888576</v>
      </c>
      <c r="I58" s="34" t="s">
        <v>379</v>
      </c>
      <c r="J58" s="140" t="n">
        <v>0</v>
      </c>
      <c r="K58" s="0"/>
      <c r="L58" s="0"/>
    </row>
    <row r="59" customFormat="false" ht="13.8" hidden="false" customHeight="false" outlineLevel="0" collapsed="false">
      <c r="A59" s="34" t="s">
        <v>390</v>
      </c>
      <c r="B59" s="21" t="n">
        <v>-5222445</v>
      </c>
      <c r="C59" s="34" t="s">
        <v>385</v>
      </c>
      <c r="D59" s="21" t="n">
        <v>-7335869</v>
      </c>
      <c r="E59" s="34" t="s">
        <v>383</v>
      </c>
      <c r="F59" s="21" t="n">
        <v>-826868</v>
      </c>
      <c r="G59" s="34" t="s">
        <v>387</v>
      </c>
      <c r="H59" s="21" t="n">
        <v>1391510</v>
      </c>
      <c r="I59" s="141"/>
      <c r="J59" s="142"/>
      <c r="K59" s="0"/>
      <c r="L59" s="0"/>
    </row>
    <row r="60" customFormat="false" ht="13.8" hidden="false" customHeight="false" outlineLevel="0" collapsed="false">
      <c r="A60" s="34" t="s">
        <v>376</v>
      </c>
      <c r="B60" s="21" t="n">
        <v>-5349249</v>
      </c>
      <c r="C60" s="34" t="s">
        <v>377</v>
      </c>
      <c r="D60" s="21" t="n">
        <v>-7747259</v>
      </c>
      <c r="E60" s="34" t="s">
        <v>386</v>
      </c>
      <c r="F60" s="21" t="n">
        <v>-1143166</v>
      </c>
      <c r="G60" s="34" t="s">
        <v>379</v>
      </c>
      <c r="H60" s="21" t="n">
        <v>319788</v>
      </c>
      <c r="I60" s="34" t="s">
        <v>390</v>
      </c>
      <c r="J60" s="140" t="n">
        <v>-1051</v>
      </c>
      <c r="K60" s="0"/>
      <c r="L60" s="0"/>
    </row>
    <row r="61" customFormat="false" ht="13.8" hidden="false" customHeight="false" outlineLevel="0" collapsed="false">
      <c r="A61" s="34" t="s">
        <v>375</v>
      </c>
      <c r="B61" s="21" t="n">
        <v>-5717636</v>
      </c>
      <c r="C61" s="34" t="s">
        <v>376</v>
      </c>
      <c r="D61" s="21" t="n">
        <v>-12088447</v>
      </c>
      <c r="E61" s="34" t="s">
        <v>390</v>
      </c>
      <c r="F61" s="21" t="n">
        <v>-1357777</v>
      </c>
      <c r="G61" s="141"/>
      <c r="H61" s="136"/>
      <c r="I61" s="34" t="s">
        <v>375</v>
      </c>
      <c r="J61" s="140" t="n">
        <v>-9382</v>
      </c>
      <c r="K61" s="0"/>
      <c r="L61" s="0"/>
    </row>
    <row r="62" customFormat="false" ht="13.8" hidden="false" customHeight="false" outlineLevel="0" collapsed="false">
      <c r="A62" s="34" t="s">
        <v>387</v>
      </c>
      <c r="B62" s="21" t="n">
        <v>-6469454</v>
      </c>
      <c r="C62" s="34" t="s">
        <v>383</v>
      </c>
      <c r="D62" s="21" t="n">
        <v>-15819056</v>
      </c>
      <c r="E62" s="34" t="s">
        <v>382</v>
      </c>
      <c r="F62" s="21" t="n">
        <v>-2644955</v>
      </c>
      <c r="G62" s="34" t="s">
        <v>380</v>
      </c>
      <c r="H62" s="21" t="n">
        <v>-245847</v>
      </c>
      <c r="I62" s="34" t="s">
        <v>388</v>
      </c>
      <c r="J62" s="140" t="n">
        <v>-48899</v>
      </c>
      <c r="K62" s="0"/>
      <c r="L62" s="0"/>
    </row>
    <row r="63" customFormat="false" ht="13.8" hidden="false" customHeight="false" outlineLevel="0" collapsed="false">
      <c r="A63" s="34" t="s">
        <v>377</v>
      </c>
      <c r="B63" s="21" t="n">
        <v>-6806971</v>
      </c>
      <c r="C63" s="34" t="s">
        <v>386</v>
      </c>
      <c r="D63" s="21" t="n">
        <v>-15970126</v>
      </c>
      <c r="E63" s="34" t="s">
        <v>381</v>
      </c>
      <c r="F63" s="21" t="n">
        <v>-3891316</v>
      </c>
      <c r="G63" s="34" t="s">
        <v>375</v>
      </c>
      <c r="H63" s="21" t="n">
        <v>-404649</v>
      </c>
      <c r="I63" s="34" t="s">
        <v>386</v>
      </c>
      <c r="J63" s="140" t="n">
        <v>-69195</v>
      </c>
      <c r="K63" s="0"/>
      <c r="L63" s="0"/>
    </row>
    <row r="64" customFormat="false" ht="13.8" hidden="false" customHeight="false" outlineLevel="0" collapsed="false">
      <c r="A64" s="34" t="s">
        <v>383</v>
      </c>
      <c r="B64" s="21" t="n">
        <v>-6874093</v>
      </c>
      <c r="C64" s="34" t="s">
        <v>389</v>
      </c>
      <c r="D64" s="21" t="n">
        <v>-34571416</v>
      </c>
      <c r="E64" s="34" t="s">
        <v>387</v>
      </c>
      <c r="F64" s="21" t="n">
        <v>-5555944</v>
      </c>
      <c r="G64" s="34" t="s">
        <v>388</v>
      </c>
      <c r="H64" s="21" t="n">
        <v>-1357015</v>
      </c>
      <c r="I64" s="34" t="s">
        <v>389</v>
      </c>
      <c r="J64" s="140" t="n">
        <v>-74190</v>
      </c>
      <c r="K64" s="0"/>
      <c r="L64" s="0"/>
    </row>
    <row r="65" customFormat="false" ht="13.8" hidden="false" customHeight="false" outlineLevel="0" collapsed="false">
      <c r="A65" s="34" t="s">
        <v>381</v>
      </c>
      <c r="B65" s="21" t="n">
        <v>-6966713</v>
      </c>
      <c r="C65" s="34" t="s">
        <v>371</v>
      </c>
      <c r="D65" s="21" t="n">
        <v>-39559084</v>
      </c>
      <c r="E65" s="34" t="s">
        <v>389</v>
      </c>
      <c r="F65" s="21" t="n">
        <v>-10116292</v>
      </c>
      <c r="G65" s="34" t="s">
        <v>390</v>
      </c>
      <c r="H65" s="21" t="n">
        <v>-1651136</v>
      </c>
      <c r="I65" s="34" t="s">
        <v>371</v>
      </c>
      <c r="J65" s="140" t="n">
        <v>-84954</v>
      </c>
      <c r="K65" s="0"/>
      <c r="L65" s="0"/>
    </row>
    <row r="66" customFormat="false" ht="13.8" hidden="false" customHeight="false" outlineLevel="0" collapsed="false">
      <c r="A66" s="34" t="s">
        <v>384</v>
      </c>
      <c r="B66" s="21" t="n">
        <v>-15769757</v>
      </c>
      <c r="C66" s="34" t="s">
        <v>387</v>
      </c>
      <c r="D66" s="21" t="n">
        <v>-42843272</v>
      </c>
      <c r="E66" s="34" t="s">
        <v>388</v>
      </c>
      <c r="F66" s="21" t="n">
        <v>-13791355</v>
      </c>
      <c r="G66" s="34" t="s">
        <v>381</v>
      </c>
      <c r="H66" s="21" t="n">
        <v>-3187498</v>
      </c>
      <c r="I66" s="34" t="s">
        <v>380</v>
      </c>
      <c r="J66" s="140" t="n">
        <v>-243319</v>
      </c>
      <c r="K66" s="0"/>
      <c r="L66" s="0"/>
    </row>
    <row r="67" customFormat="false" ht="13.8" hidden="false" customHeight="false" outlineLevel="0" collapsed="false">
      <c r="A67" s="34" t="s">
        <v>388</v>
      </c>
      <c r="B67" s="21" t="n">
        <v>-16590969</v>
      </c>
      <c r="C67" s="34" t="s">
        <v>384</v>
      </c>
      <c r="D67" s="21" t="n">
        <v>-45680110</v>
      </c>
      <c r="E67" s="34" t="s">
        <v>385</v>
      </c>
      <c r="F67" s="21" t="n">
        <v>-24128811</v>
      </c>
      <c r="G67" s="34" t="s">
        <v>385</v>
      </c>
      <c r="H67" s="21" t="n">
        <v>-4822428</v>
      </c>
      <c r="I67" s="34" t="s">
        <v>381</v>
      </c>
      <c r="J67" s="140" t="n">
        <v>-400278</v>
      </c>
      <c r="K67" s="0"/>
      <c r="L67" s="0"/>
    </row>
    <row r="68" customFormat="false" ht="13.8" hidden="false" customHeight="false" outlineLevel="0" collapsed="false">
      <c r="A68" s="34" t="s">
        <v>382</v>
      </c>
      <c r="B68" s="21" t="n">
        <v>-117536641</v>
      </c>
      <c r="C68" s="34" t="s">
        <v>382</v>
      </c>
      <c r="D68" s="21" t="n">
        <v>-323062613</v>
      </c>
      <c r="E68" s="34" t="s">
        <v>384</v>
      </c>
      <c r="F68" s="21" t="n">
        <v>-25919036</v>
      </c>
      <c r="G68" s="34" t="s">
        <v>384</v>
      </c>
      <c r="H68" s="21" t="n">
        <v>-26334266</v>
      </c>
      <c r="I68" s="34" t="s">
        <v>384</v>
      </c>
      <c r="J68" s="140" t="n">
        <v>-625306</v>
      </c>
      <c r="K68" s="0"/>
      <c r="L68" s="0"/>
    </row>
    <row r="69" customFormat="false" ht="13.8" hidden="false" customHeight="false" outlineLevel="0" collapsed="false">
      <c r="A69" s="143"/>
      <c r="B69" s="144"/>
      <c r="C69" s="143"/>
      <c r="D69" s="144"/>
      <c r="E69" s="143"/>
      <c r="F69" s="144"/>
      <c r="G69" s="143"/>
      <c r="H69" s="144"/>
      <c r="I69" s="143"/>
      <c r="J69" s="144"/>
      <c r="K69" s="0"/>
      <c r="L69" s="0"/>
    </row>
    <row r="70" customFormat="false" ht="13.8" hidden="false" customHeight="false" outlineLevel="0" collapsed="false">
      <c r="A70" s="34" t="s">
        <v>372</v>
      </c>
      <c r="B70" s="140" t="n">
        <f aca="false">SUM(B50:B68)</f>
        <v>375212800</v>
      </c>
      <c r="C70" s="34" t="s">
        <v>372</v>
      </c>
      <c r="D70" s="140" t="n">
        <f aca="false">SUM(D50:D68)</f>
        <v>-528890395</v>
      </c>
      <c r="E70" s="34" t="s">
        <v>372</v>
      </c>
      <c r="F70" s="140" t="n">
        <f aca="false">SUM(F50:F68)</f>
        <v>154920243</v>
      </c>
      <c r="G70" s="34" t="s">
        <v>372</v>
      </c>
      <c r="H70" s="140" t="n">
        <f aca="false">SUM(H50:H68)</f>
        <v>78531557</v>
      </c>
      <c r="I70" s="34" t="s">
        <v>372</v>
      </c>
      <c r="J70" s="140" t="n">
        <f aca="false">SUM(J50:J68)</f>
        <v>2376395</v>
      </c>
      <c r="K70" s="0"/>
      <c r="L70" s="0"/>
    </row>
    <row r="71" customFormat="false" ht="13.8" hidden="false" customHeight="false" outlineLevel="0" collapsed="false">
      <c r="A71" s="145"/>
      <c r="B71" s="146"/>
      <c r="C71" s="145"/>
      <c r="D71" s="146"/>
      <c r="E71" s="145"/>
      <c r="F71" s="146"/>
      <c r="G71" s="145"/>
      <c r="H71" s="146"/>
      <c r="I71" s="145"/>
      <c r="J71" s="146"/>
    </row>
    <row r="72" customFormat="false" ht="13.8" hidden="false" customHeight="false" outlineLevel="0" collapsed="false">
      <c r="A72" s="34"/>
      <c r="B72" s="12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C44" activeCellId="0" sqref="C4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61"/>
    <col collapsed="false" customWidth="true" hidden="false" outlineLevel="0" max="12" min="12" style="0" width="11.57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 t="s">
        <v>58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41077550</v>
      </c>
      <c r="E4" s="6" t="s">
        <v>6</v>
      </c>
      <c r="F4" s="7" t="n">
        <v>230837947</v>
      </c>
      <c r="G4" s="8" t="s">
        <v>6</v>
      </c>
      <c r="H4" s="14" t="n">
        <v>221742270</v>
      </c>
      <c r="I4" s="6" t="s">
        <v>6</v>
      </c>
      <c r="J4" s="7" t="n">
        <v>245075701</v>
      </c>
      <c r="K4" s="9" t="s">
        <v>5</v>
      </c>
      <c r="L4" s="6" t="s">
        <v>6</v>
      </c>
      <c r="M4" s="14" t="n">
        <v>28626429</v>
      </c>
      <c r="N4" s="6" t="s">
        <v>6</v>
      </c>
      <c r="O4" s="7" t="n">
        <v>106394049</v>
      </c>
      <c r="P4" s="6" t="s">
        <v>6</v>
      </c>
      <c r="Q4" s="14" t="n">
        <v>78925268</v>
      </c>
      <c r="R4" s="6" t="s">
        <v>6</v>
      </c>
      <c r="S4" s="7" t="n">
        <v>93165666</v>
      </c>
    </row>
    <row r="5" customFormat="false" ht="13.8" hidden="false" customHeight="false" outlineLevel="0" collapsed="false">
      <c r="A5" s="11" t="n">
        <f aca="false">D5/D4*100</f>
        <v>27.2844631678374</v>
      </c>
      <c r="B5" s="11"/>
      <c r="C5" s="12" t="s">
        <v>15</v>
      </c>
      <c r="D5" s="7" t="n">
        <v>11207789</v>
      </c>
      <c r="E5" s="12" t="s">
        <v>15</v>
      </c>
      <c r="F5" s="7" t="n">
        <v>45228825</v>
      </c>
      <c r="G5" s="13" t="s">
        <v>15</v>
      </c>
      <c r="H5" s="14" t="n">
        <v>47223676</v>
      </c>
      <c r="I5" s="12" t="s">
        <v>15</v>
      </c>
      <c r="J5" s="7" t="n">
        <v>40886432</v>
      </c>
      <c r="K5" s="15" t="n">
        <f aca="false">M5/M4*100</f>
        <v>31.7940040652643</v>
      </c>
      <c r="L5" s="12" t="s">
        <v>8</v>
      </c>
      <c r="M5" s="7" t="n">
        <v>9101488</v>
      </c>
      <c r="N5" s="12" t="s">
        <v>8</v>
      </c>
      <c r="O5" s="7" t="n">
        <v>38250347</v>
      </c>
      <c r="P5" s="13" t="s">
        <v>8</v>
      </c>
      <c r="Q5" s="14" t="n">
        <v>33313485</v>
      </c>
      <c r="R5" s="12" t="s">
        <v>8</v>
      </c>
      <c r="S5" s="7" t="n">
        <v>38291411</v>
      </c>
    </row>
    <row r="6" customFormat="false" ht="13.8" hidden="false" customHeight="false" outlineLevel="0" collapsed="false">
      <c r="A6" s="11" t="n">
        <f aca="false">D6/D4*100</f>
        <v>11.6934895094766</v>
      </c>
      <c r="B6" s="11"/>
      <c r="C6" s="12" t="s">
        <v>8</v>
      </c>
      <c r="D6" s="7" t="n">
        <v>4803399</v>
      </c>
      <c r="E6" s="12" t="s">
        <v>18</v>
      </c>
      <c r="F6" s="7" t="n">
        <v>22590134</v>
      </c>
      <c r="G6" s="13" t="s">
        <v>25</v>
      </c>
      <c r="H6" s="14" t="n">
        <v>20564367</v>
      </c>
      <c r="I6" s="12" t="s">
        <v>18</v>
      </c>
      <c r="J6" s="7" t="n">
        <v>28236578</v>
      </c>
      <c r="K6" s="15" t="n">
        <f aca="false">M6/M4*100</f>
        <v>20.5705748348842</v>
      </c>
      <c r="L6" s="12" t="s">
        <v>18</v>
      </c>
      <c r="M6" s="7" t="n">
        <v>5888621</v>
      </c>
      <c r="N6" s="12" t="s">
        <v>18</v>
      </c>
      <c r="O6" s="7" t="n">
        <v>8266336</v>
      </c>
      <c r="P6" s="13" t="s">
        <v>18</v>
      </c>
      <c r="Q6" s="14" t="n">
        <v>6671662</v>
      </c>
      <c r="R6" s="12" t="s">
        <v>18</v>
      </c>
      <c r="S6" s="7" t="n">
        <v>10146754</v>
      </c>
    </row>
    <row r="7" customFormat="false" ht="13.8" hidden="false" customHeight="false" outlineLevel="0" collapsed="false">
      <c r="A7" s="11" t="n">
        <f aca="false">D7/D4*100</f>
        <v>7.69742596625164</v>
      </c>
      <c r="B7" s="11"/>
      <c r="C7" s="12" t="s">
        <v>59</v>
      </c>
      <c r="D7" s="7" t="n">
        <v>3161914</v>
      </c>
      <c r="E7" s="12" t="s">
        <v>8</v>
      </c>
      <c r="F7" s="7" t="n">
        <v>18382095</v>
      </c>
      <c r="G7" s="13" t="s">
        <v>8</v>
      </c>
      <c r="H7" s="14" t="n">
        <v>16390435</v>
      </c>
      <c r="I7" s="12" t="s">
        <v>38</v>
      </c>
      <c r="J7" s="7" t="n">
        <v>20987007</v>
      </c>
      <c r="K7" s="15" t="n">
        <f aca="false">M7/M4*100</f>
        <v>8.53990555371052</v>
      </c>
      <c r="L7" s="12" t="s">
        <v>17</v>
      </c>
      <c r="M7" s="7" t="n">
        <v>2444670</v>
      </c>
      <c r="N7" s="12" t="s">
        <v>7</v>
      </c>
      <c r="O7" s="7" t="n">
        <v>7478683</v>
      </c>
      <c r="P7" s="13" t="s">
        <v>7</v>
      </c>
      <c r="Q7" s="14" t="n">
        <v>5406457</v>
      </c>
      <c r="R7" s="12" t="s">
        <v>7</v>
      </c>
      <c r="S7" s="7" t="n">
        <v>4995198</v>
      </c>
    </row>
    <row r="8" customFormat="false" ht="13.8" hidden="false" customHeight="false" outlineLevel="0" collapsed="false">
      <c r="A8" s="11" t="n">
        <f aca="false">D8/D4*100</f>
        <v>7.50349278377118</v>
      </c>
      <c r="B8" s="11"/>
      <c r="C8" s="12" t="s">
        <v>18</v>
      </c>
      <c r="D8" s="7" t="n">
        <v>3082251</v>
      </c>
      <c r="E8" s="12" t="s">
        <v>9</v>
      </c>
      <c r="F8" s="7" t="n">
        <v>17753521</v>
      </c>
      <c r="G8" s="13" t="s">
        <v>38</v>
      </c>
      <c r="H8" s="14" t="n">
        <v>16184898</v>
      </c>
      <c r="I8" s="12" t="s">
        <v>7</v>
      </c>
      <c r="J8" s="7" t="n">
        <v>20512387</v>
      </c>
      <c r="K8" s="15" t="n">
        <f aca="false">M8/M4*100</f>
        <v>4.75564730759816</v>
      </c>
      <c r="L8" s="12" t="s">
        <v>13</v>
      </c>
      <c r="M8" s="7" t="n">
        <v>1361372</v>
      </c>
      <c r="N8" s="12" t="s">
        <v>17</v>
      </c>
      <c r="O8" s="7" t="n">
        <v>6438294</v>
      </c>
      <c r="P8" s="13" t="s">
        <v>10</v>
      </c>
      <c r="Q8" s="14" t="n">
        <v>4324627</v>
      </c>
      <c r="R8" s="12" t="s">
        <v>9</v>
      </c>
      <c r="S8" s="7" t="n">
        <v>4963825</v>
      </c>
    </row>
    <row r="9" customFormat="false" ht="13.8" hidden="false" customHeight="false" outlineLevel="0" collapsed="false">
      <c r="A9" s="11" t="n">
        <f aca="false">D9/D4*100</f>
        <v>4.98471306102725</v>
      </c>
      <c r="B9" s="11"/>
      <c r="C9" s="12" t="s">
        <v>7</v>
      </c>
      <c r="D9" s="7" t="n">
        <v>2047598</v>
      </c>
      <c r="E9" s="12" t="s">
        <v>25</v>
      </c>
      <c r="F9" s="7" t="n">
        <v>17007575</v>
      </c>
      <c r="G9" s="13" t="s">
        <v>7</v>
      </c>
      <c r="H9" s="14" t="n">
        <v>15625043</v>
      </c>
      <c r="I9" s="12" t="s">
        <v>9</v>
      </c>
      <c r="J9" s="7" t="n">
        <v>18463874</v>
      </c>
      <c r="K9" s="15"/>
      <c r="L9" s="12" t="s">
        <v>10</v>
      </c>
      <c r="M9" s="7" t="n">
        <v>1316334</v>
      </c>
      <c r="N9" s="12" t="s">
        <v>10</v>
      </c>
      <c r="O9" s="7" t="n">
        <v>5634070</v>
      </c>
      <c r="P9" s="13" t="s">
        <v>17</v>
      </c>
      <c r="Q9" s="14" t="n">
        <v>4165958</v>
      </c>
      <c r="R9" s="12" t="s">
        <v>10</v>
      </c>
      <c r="S9" s="7" t="n">
        <v>4881499</v>
      </c>
    </row>
    <row r="10" customFormat="false" ht="13.8" hidden="false" customHeight="false" outlineLevel="0" collapsed="false">
      <c r="A10" s="54"/>
      <c r="B10" s="8"/>
      <c r="C10" s="12" t="s">
        <v>10</v>
      </c>
      <c r="D10" s="7" t="n">
        <v>1958879</v>
      </c>
      <c r="E10" s="12" t="s">
        <v>38</v>
      </c>
      <c r="F10" s="7" t="n">
        <v>12295733</v>
      </c>
      <c r="G10" s="13" t="s">
        <v>9</v>
      </c>
      <c r="H10" s="14" t="n">
        <v>13956558</v>
      </c>
      <c r="I10" s="12" t="s">
        <v>25</v>
      </c>
      <c r="J10" s="7" t="n">
        <v>17804298</v>
      </c>
      <c r="K10" s="8"/>
      <c r="L10" s="12" t="s">
        <v>9</v>
      </c>
      <c r="M10" s="7" t="n">
        <v>1108022</v>
      </c>
      <c r="N10" s="12" t="s">
        <v>13</v>
      </c>
      <c r="O10" s="7" t="n">
        <v>5492184</v>
      </c>
      <c r="P10" s="13" t="s">
        <v>13</v>
      </c>
      <c r="Q10" s="14" t="n">
        <v>4013340</v>
      </c>
      <c r="R10" s="12" t="s">
        <v>13</v>
      </c>
      <c r="S10" s="7" t="n">
        <v>3919294</v>
      </c>
    </row>
    <row r="11" customFormat="false" ht="13.8" hidden="false" customHeight="false" outlineLevel="0" collapsed="false">
      <c r="A11" s="54"/>
      <c r="B11" s="8"/>
      <c r="C11" s="12" t="s">
        <v>9</v>
      </c>
      <c r="D11" s="7" t="n">
        <v>1867652</v>
      </c>
      <c r="E11" s="12" t="s">
        <v>60</v>
      </c>
      <c r="F11" s="7" t="n">
        <v>10446525</v>
      </c>
      <c r="G11" s="13" t="s">
        <v>18</v>
      </c>
      <c r="H11" s="14" t="n">
        <v>13948016</v>
      </c>
      <c r="I11" s="12" t="s">
        <v>8</v>
      </c>
      <c r="J11" s="7" t="n">
        <v>17694009</v>
      </c>
      <c r="K11" s="8"/>
      <c r="L11" s="12" t="s">
        <v>7</v>
      </c>
      <c r="M11" s="7" t="n">
        <v>931112</v>
      </c>
      <c r="N11" s="12" t="s">
        <v>9</v>
      </c>
      <c r="O11" s="7" t="n">
        <v>4073870</v>
      </c>
      <c r="P11" s="13" t="s">
        <v>9</v>
      </c>
      <c r="Q11" s="14" t="n">
        <v>2857953</v>
      </c>
      <c r="R11" s="12" t="s">
        <v>17</v>
      </c>
      <c r="S11" s="7" t="n">
        <v>3263507</v>
      </c>
    </row>
    <row r="12" customFormat="false" ht="13.8" hidden="false" customHeight="false" outlineLevel="0" collapsed="false">
      <c r="A12" s="54"/>
      <c r="B12" s="8"/>
      <c r="C12" s="12" t="s">
        <v>12</v>
      </c>
      <c r="D12" s="7" t="n">
        <v>1809625</v>
      </c>
      <c r="E12" s="12" t="s">
        <v>10</v>
      </c>
      <c r="F12" s="7" t="n">
        <v>10198649</v>
      </c>
      <c r="G12" s="13" t="s">
        <v>13</v>
      </c>
      <c r="H12" s="14" t="n">
        <v>13699466</v>
      </c>
      <c r="I12" s="12" t="s">
        <v>26</v>
      </c>
      <c r="J12" s="7" t="n">
        <v>9334410</v>
      </c>
      <c r="K12" s="8"/>
      <c r="L12" s="12" t="s">
        <v>15</v>
      </c>
      <c r="M12" s="7" t="n">
        <v>691633</v>
      </c>
      <c r="N12" s="12" t="s">
        <v>14</v>
      </c>
      <c r="O12" s="7" t="n">
        <v>3761716</v>
      </c>
      <c r="P12" s="13" t="s">
        <v>26</v>
      </c>
      <c r="Q12" s="14" t="n">
        <v>2053100</v>
      </c>
      <c r="R12" s="12" t="s">
        <v>21</v>
      </c>
      <c r="S12" s="7" t="n">
        <v>2606475</v>
      </c>
    </row>
    <row r="13" customFormat="false" ht="13.8" hidden="false" customHeight="false" outlineLevel="0" collapsed="false">
      <c r="B13" s="8"/>
      <c r="C13" s="12" t="s">
        <v>25</v>
      </c>
      <c r="D13" s="7" t="n">
        <v>1570089</v>
      </c>
      <c r="E13" s="12" t="s">
        <v>7</v>
      </c>
      <c r="F13" s="7" t="n">
        <v>9346820</v>
      </c>
      <c r="G13" s="13" t="s">
        <v>10</v>
      </c>
      <c r="H13" s="14" t="n">
        <v>9331569</v>
      </c>
      <c r="I13" s="12" t="s">
        <v>10</v>
      </c>
      <c r="J13" s="7" t="n">
        <v>8746372</v>
      </c>
      <c r="K13" s="8"/>
      <c r="L13" s="12" t="s">
        <v>28</v>
      </c>
      <c r="M13" s="7" t="n">
        <v>615950</v>
      </c>
      <c r="N13" s="12" t="s">
        <v>15</v>
      </c>
      <c r="O13" s="7" t="n">
        <v>3679930</v>
      </c>
      <c r="P13" s="13" t="s">
        <v>14</v>
      </c>
      <c r="Q13" s="14" t="n">
        <v>1984903</v>
      </c>
      <c r="R13" s="12" t="s">
        <v>26</v>
      </c>
      <c r="S13" s="7" t="n">
        <v>2420032</v>
      </c>
    </row>
    <row r="14" customFormat="false" ht="13.8" hidden="false" customHeight="false" outlineLevel="0" collapsed="false">
      <c r="B14" s="8"/>
      <c r="C14" s="12" t="s">
        <v>23</v>
      </c>
      <c r="D14" s="7" t="n">
        <v>1170180</v>
      </c>
      <c r="E14" s="12" t="s">
        <v>12</v>
      </c>
      <c r="F14" s="7" t="n">
        <v>7315517</v>
      </c>
      <c r="G14" s="13" t="s">
        <v>12</v>
      </c>
      <c r="H14" s="14" t="n">
        <v>5814286</v>
      </c>
      <c r="I14" s="12" t="s">
        <v>12</v>
      </c>
      <c r="J14" s="7" t="n">
        <v>6909948</v>
      </c>
      <c r="K14" s="8"/>
      <c r="L14" s="12" t="s">
        <v>21</v>
      </c>
      <c r="M14" s="7" t="n">
        <v>572489</v>
      </c>
      <c r="N14" s="12" t="s">
        <v>26</v>
      </c>
      <c r="O14" s="7" t="n">
        <v>3002401</v>
      </c>
      <c r="P14" s="13" t="s">
        <v>21</v>
      </c>
      <c r="Q14" s="14" t="n">
        <v>1841955</v>
      </c>
      <c r="R14" s="12" t="s">
        <v>15</v>
      </c>
      <c r="S14" s="7" t="n">
        <v>2109173</v>
      </c>
    </row>
    <row r="15" customFormat="false" ht="13.8" hidden="false" customHeight="false" outlineLevel="0" collapsed="false">
      <c r="B15" s="8"/>
      <c r="C15" s="12" t="s">
        <v>38</v>
      </c>
      <c r="D15" s="7" t="n">
        <v>1103417</v>
      </c>
      <c r="E15" s="12" t="s">
        <v>13</v>
      </c>
      <c r="F15" s="7" t="n">
        <v>6433228</v>
      </c>
      <c r="G15" s="13" t="s">
        <v>60</v>
      </c>
      <c r="H15" s="14" t="n">
        <v>4778360</v>
      </c>
      <c r="I15" s="12" t="s">
        <v>61</v>
      </c>
      <c r="J15" s="7" t="n">
        <v>5866048</v>
      </c>
      <c r="K15" s="8"/>
      <c r="L15" s="12" t="s">
        <v>26</v>
      </c>
      <c r="M15" s="7" t="n">
        <v>570863</v>
      </c>
      <c r="N15" s="12" t="s">
        <v>21</v>
      </c>
      <c r="O15" s="7" t="n">
        <v>2872463</v>
      </c>
      <c r="P15" s="13" t="s">
        <v>15</v>
      </c>
      <c r="Q15" s="14" t="n">
        <v>1702838</v>
      </c>
      <c r="R15" s="12" t="s">
        <v>14</v>
      </c>
      <c r="S15" s="7" t="n">
        <v>2017687</v>
      </c>
    </row>
    <row r="16" customFormat="false" ht="13.8" hidden="false" customHeight="false" outlineLevel="0" collapsed="false">
      <c r="B16" s="8"/>
      <c r="C16" s="12" t="s">
        <v>61</v>
      </c>
      <c r="D16" s="7" t="n">
        <v>957284</v>
      </c>
      <c r="E16" s="12" t="s">
        <v>32</v>
      </c>
      <c r="F16" s="7" t="n">
        <v>6092136</v>
      </c>
      <c r="G16" s="13" t="s">
        <v>23</v>
      </c>
      <c r="H16" s="14" t="n">
        <v>4172525</v>
      </c>
      <c r="I16" s="12" t="s">
        <v>13</v>
      </c>
      <c r="J16" s="7" t="n">
        <v>5528071</v>
      </c>
      <c r="K16" s="8"/>
      <c r="L16" s="12" t="s">
        <v>37</v>
      </c>
      <c r="M16" s="7" t="n">
        <v>545045</v>
      </c>
      <c r="N16" s="12" t="s">
        <v>37</v>
      </c>
      <c r="O16" s="7" t="n">
        <v>1803297</v>
      </c>
      <c r="P16" s="13" t="s">
        <v>37</v>
      </c>
      <c r="Q16" s="14" t="n">
        <v>1110126</v>
      </c>
      <c r="R16" s="12" t="s">
        <v>16</v>
      </c>
      <c r="S16" s="7" t="n">
        <v>1504418</v>
      </c>
    </row>
    <row r="17" customFormat="false" ht="13.8" hidden="false" customHeight="false" outlineLevel="0" collapsed="false">
      <c r="B17" s="8"/>
      <c r="C17" s="12" t="s">
        <v>62</v>
      </c>
      <c r="D17" s="7" t="n">
        <v>728224</v>
      </c>
      <c r="E17" s="12" t="s">
        <v>61</v>
      </c>
      <c r="F17" s="7" t="n">
        <v>5527311</v>
      </c>
      <c r="G17" s="13" t="s">
        <v>61</v>
      </c>
      <c r="H17" s="14" t="n">
        <v>3224538</v>
      </c>
      <c r="I17" s="12" t="s">
        <v>23</v>
      </c>
      <c r="J17" s="7" t="n">
        <v>4685144</v>
      </c>
      <c r="K17" s="8"/>
      <c r="L17" s="12" t="s">
        <v>63</v>
      </c>
      <c r="M17" s="7" t="n">
        <v>416082</v>
      </c>
      <c r="N17" s="12" t="s">
        <v>63</v>
      </c>
      <c r="O17" s="7" t="n">
        <v>1763223</v>
      </c>
      <c r="P17" s="13" t="s">
        <v>63</v>
      </c>
      <c r="Q17" s="14" t="n">
        <v>964933</v>
      </c>
      <c r="R17" s="12" t="s">
        <v>37</v>
      </c>
      <c r="S17" s="7" t="n">
        <v>1356322</v>
      </c>
    </row>
    <row r="18" customFormat="false" ht="13.8" hidden="false" customHeight="false" outlineLevel="0" collapsed="false">
      <c r="B18" s="8"/>
      <c r="C18" s="12" t="s">
        <v>24</v>
      </c>
      <c r="D18" s="7" t="n">
        <v>503288</v>
      </c>
      <c r="E18" s="12" t="s">
        <v>11</v>
      </c>
      <c r="F18" s="7" t="n">
        <v>5355309</v>
      </c>
      <c r="G18" s="13" t="s">
        <v>24</v>
      </c>
      <c r="H18" s="14" t="n">
        <v>2892059</v>
      </c>
      <c r="I18" s="12" t="s">
        <v>32</v>
      </c>
      <c r="J18" s="7" t="n">
        <v>4104762</v>
      </c>
      <c r="K18" s="8"/>
      <c r="L18" s="12" t="s">
        <v>14</v>
      </c>
      <c r="M18" s="7" t="n">
        <v>354249</v>
      </c>
      <c r="N18" s="12" t="s">
        <v>28</v>
      </c>
      <c r="O18" s="7" t="n">
        <v>1595833</v>
      </c>
      <c r="P18" s="13" t="s">
        <v>28</v>
      </c>
      <c r="Q18" s="14" t="n">
        <v>898769</v>
      </c>
      <c r="R18" s="12" t="s">
        <v>23</v>
      </c>
      <c r="S18" s="7" t="n">
        <v>1324470</v>
      </c>
    </row>
    <row r="19" customFormat="false" ht="13.8" hidden="false" customHeight="false" outlineLevel="0" collapsed="false">
      <c r="B19" s="8"/>
      <c r="C19" s="12" t="s">
        <v>13</v>
      </c>
      <c r="D19" s="7" t="n">
        <v>430922</v>
      </c>
      <c r="E19" s="12" t="s">
        <v>23</v>
      </c>
      <c r="F19" s="7" t="n">
        <v>5185290</v>
      </c>
      <c r="G19" s="13" t="s">
        <v>64</v>
      </c>
      <c r="H19" s="14" t="n">
        <v>2734563</v>
      </c>
      <c r="I19" s="12" t="s">
        <v>11</v>
      </c>
      <c r="J19" s="7" t="n">
        <v>3380937</v>
      </c>
      <c r="K19" s="8"/>
      <c r="L19" s="13"/>
      <c r="M19" s="14"/>
      <c r="N19" s="12" t="s">
        <v>22</v>
      </c>
      <c r="O19" s="7" t="n">
        <v>1307730</v>
      </c>
      <c r="P19" s="13"/>
      <c r="Q19" s="14"/>
      <c r="R19" s="12" t="s">
        <v>22</v>
      </c>
      <c r="S19" s="7" t="n">
        <v>1166636</v>
      </c>
    </row>
    <row r="20" customFormat="false" ht="13.8" hidden="false" customHeight="false" outlineLevel="0" collapsed="false">
      <c r="B20" s="8"/>
      <c r="C20" s="12" t="s">
        <v>65</v>
      </c>
      <c r="D20" s="7" t="n">
        <v>418553</v>
      </c>
      <c r="E20" s="12" t="s">
        <v>16</v>
      </c>
      <c r="F20" s="7" t="n">
        <v>3945500</v>
      </c>
      <c r="G20" s="13" t="s">
        <v>66</v>
      </c>
      <c r="H20" s="14" t="n">
        <v>2670081</v>
      </c>
      <c r="I20" s="12" t="s">
        <v>27</v>
      </c>
      <c r="J20" s="7" t="n">
        <v>3066745</v>
      </c>
      <c r="K20" s="8"/>
      <c r="L20" s="13"/>
      <c r="M20" s="14"/>
      <c r="N20" s="12" t="s">
        <v>12</v>
      </c>
      <c r="O20" s="7" t="n">
        <v>1169078</v>
      </c>
      <c r="P20" s="13"/>
      <c r="Q20" s="14"/>
      <c r="R20" s="13"/>
      <c r="S20" s="14"/>
    </row>
    <row r="21" customFormat="false" ht="13.8" hidden="false" customHeight="false" outlineLevel="0" collapsed="false">
      <c r="B21" s="8"/>
      <c r="C21" s="12" t="s">
        <v>21</v>
      </c>
      <c r="D21" s="7" t="n">
        <v>365527</v>
      </c>
      <c r="E21" s="12" t="s">
        <v>24</v>
      </c>
      <c r="F21" s="7" t="n">
        <v>2831020</v>
      </c>
      <c r="G21" s="13" t="s">
        <v>11</v>
      </c>
      <c r="H21" s="14" t="n">
        <v>2341683</v>
      </c>
      <c r="I21" s="12" t="s">
        <v>24</v>
      </c>
      <c r="J21" s="7" t="n">
        <v>2823197</v>
      </c>
      <c r="K21" s="8"/>
      <c r="L21" s="13"/>
      <c r="M21" s="14"/>
      <c r="N21" s="13"/>
      <c r="O21" s="14"/>
      <c r="P21" s="13"/>
      <c r="Q21" s="14"/>
      <c r="R21" s="13"/>
      <c r="S21" s="14"/>
    </row>
    <row r="22" customFormat="false" ht="13.8" hidden="false" customHeight="false" outlineLevel="0" collapsed="false">
      <c r="B22" s="8"/>
      <c r="C22" s="13"/>
      <c r="D22" s="14"/>
      <c r="E22" s="12" t="s">
        <v>66</v>
      </c>
      <c r="F22" s="7" t="n">
        <v>2112422</v>
      </c>
      <c r="G22" s="13" t="s">
        <v>27</v>
      </c>
      <c r="H22" s="14" t="n">
        <v>2332159</v>
      </c>
      <c r="I22" s="12" t="s">
        <v>64</v>
      </c>
      <c r="J22" s="7" t="n">
        <v>2777080</v>
      </c>
      <c r="K22" s="8"/>
      <c r="L22" s="13"/>
      <c r="M22" s="14"/>
      <c r="N22" s="13"/>
      <c r="O22" s="14"/>
      <c r="P22" s="13"/>
      <c r="Q22" s="14"/>
      <c r="R22" s="13"/>
      <c r="S22" s="14"/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2" t="s">
        <v>32</v>
      </c>
      <c r="H23" s="7" t="n">
        <v>2186052</v>
      </c>
      <c r="I23" s="13"/>
      <c r="J23" s="14"/>
      <c r="K23" s="8"/>
      <c r="L23" s="13"/>
      <c r="M23" s="14"/>
      <c r="N23" s="13"/>
      <c r="O23" s="14"/>
      <c r="P23" s="13"/>
      <c r="Q23" s="14"/>
      <c r="R23" s="13"/>
      <c r="S23" s="14"/>
    </row>
    <row r="24" customFormat="false" ht="13.8" hidden="false" customHeight="false" outlineLevel="0" collapsed="false">
      <c r="B24" s="8"/>
      <c r="C24" s="13"/>
      <c r="D24" s="14"/>
      <c r="E24" s="17"/>
      <c r="F24" s="18"/>
      <c r="G24" s="17"/>
      <c r="H24" s="18"/>
      <c r="I24" s="17"/>
      <c r="J24" s="18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12451121</v>
      </c>
      <c r="C28" s="17"/>
      <c r="D28" s="22" t="n">
        <f aca="false">B28*4</f>
        <v>49804484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124443898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142817002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151910035</v>
      </c>
      <c r="C31" s="17"/>
      <c r="D31" s="23" t="n">
        <f aca="false">SUM(D5:D24)/D4*100</f>
        <v>90.5277724693902</v>
      </c>
      <c r="E31" s="23"/>
      <c r="F31" s="23" t="n">
        <f aca="false">SUM(F5:F27)/F4*100</f>
        <v>90.1271271486399</v>
      </c>
      <c r="G31" s="24"/>
      <c r="H31" s="23" t="n">
        <f aca="false">SUM(H5:H25)/H4*100</f>
        <v>90.2265201848975</v>
      </c>
      <c r="I31" s="24"/>
      <c r="J31" s="23" t="n">
        <f aca="false">SUM(J5:J27)/J4*100</f>
        <v>90.505626667574</v>
      </c>
      <c r="L31" s="17"/>
      <c r="M31" s="55" t="n">
        <f aca="false">SUM(M5:M30)/M4*100</f>
        <v>90.5384670927694</v>
      </c>
      <c r="N31" s="24"/>
      <c r="O31" s="55" t="n">
        <f aca="false">SUM(O5:O30)/O4*100</f>
        <v>90.7846405958288</v>
      </c>
      <c r="P31" s="24"/>
      <c r="Q31" s="55" t="n">
        <f aca="false">SUM(Q5:Q30)/Q4*100</f>
        <v>90.3514271247074</v>
      </c>
      <c r="R31" s="17"/>
      <c r="S31" s="18"/>
      <c r="T31" s="55" t="n">
        <f aca="false">SUM(S5:S31)/S4*100</f>
        <v>91.199585263524</v>
      </c>
    </row>
    <row r="32" customFormat="false" ht="13.8" hidden="false" customHeight="false" outlineLevel="0" collapsed="false">
      <c r="A32" s="56" t="s">
        <v>67</v>
      </c>
      <c r="B32" s="56"/>
      <c r="C32" s="56"/>
      <c r="D32" s="56"/>
      <c r="E32" s="56"/>
      <c r="F32" s="56"/>
      <c r="G32" s="56"/>
      <c r="H32" s="56"/>
      <c r="I32" s="56"/>
      <c r="J32" s="56"/>
      <c r="M32" s="57"/>
      <c r="N32" s="57"/>
      <c r="O32" s="58"/>
      <c r="P32" s="58"/>
      <c r="Q32" s="58"/>
      <c r="R32" s="58"/>
      <c r="S32" s="58"/>
      <c r="T32" s="5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M33" s="59"/>
      <c r="N33" s="60"/>
      <c r="O33" s="59"/>
      <c r="P33" s="60"/>
      <c r="Q33" s="59"/>
      <c r="R33" s="60"/>
      <c r="S33" s="59"/>
      <c r="T33" s="60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M34" s="61"/>
      <c r="N34" s="61"/>
      <c r="O34" s="61"/>
      <c r="P34" s="61"/>
      <c r="Q34" s="61"/>
      <c r="R34" s="61"/>
      <c r="S34" s="61"/>
      <c r="T34" s="61"/>
    </row>
    <row r="35" customFormat="false" ht="26.85" hidden="false" customHeight="true" outlineLevel="0" collapsed="false">
      <c r="A35" s="62"/>
      <c r="B35" s="33" t="s">
        <v>68</v>
      </c>
      <c r="C35" s="39" t="n">
        <f aca="false">D35/SUM(D35,D36)*100</f>
        <v>46.0489799892887</v>
      </c>
      <c r="D35" s="63" t="n">
        <v>18916</v>
      </c>
      <c r="E35" s="39" t="n">
        <f aca="false">F35/SUM(F35,F36)*100</f>
        <v>34.3266706521457</v>
      </c>
      <c r="F35" s="63" t="n">
        <v>79239</v>
      </c>
      <c r="G35" s="39" t="n">
        <f aca="false">H35/SUM(H35,H36)*100</f>
        <v>35.3548928263801</v>
      </c>
      <c r="H35" s="63" t="n">
        <v>78397</v>
      </c>
      <c r="I35" s="39" t="n">
        <f aca="false">J35/SUM(J35,J36)*100</f>
        <v>34.3721947477517</v>
      </c>
      <c r="J35" s="63" t="n">
        <v>84238</v>
      </c>
      <c r="M35" s="61"/>
      <c r="N35" s="61"/>
      <c r="O35" s="61"/>
      <c r="P35" s="61"/>
      <c r="Q35" s="61"/>
      <c r="R35" s="61"/>
      <c r="S35" s="61"/>
      <c r="T35" s="61"/>
    </row>
    <row r="36" customFormat="false" ht="13.8" hidden="false" customHeight="false" outlineLevel="0" collapsed="false">
      <c r="A36" s="62"/>
      <c r="B36" s="64" t="s">
        <v>69</v>
      </c>
      <c r="C36" s="39" t="n">
        <f aca="false">D36/SUM(D35,D36)*100</f>
        <v>53.9510200107113</v>
      </c>
      <c r="D36" s="63" t="n">
        <v>22162</v>
      </c>
      <c r="E36" s="39" t="n">
        <f aca="false">F36/SUM(F35,F36)*100</f>
        <v>65.6733293478543</v>
      </c>
      <c r="F36" s="63" t="n">
        <v>151599</v>
      </c>
      <c r="G36" s="39" t="n">
        <f aca="false">H36/SUM(H35,H36)*100</f>
        <v>64.6451071736199</v>
      </c>
      <c r="H36" s="63" t="n">
        <v>143346</v>
      </c>
      <c r="I36" s="39" t="n">
        <f aca="false">J36/SUM(J35,J36)*100</f>
        <v>65.6278052522483</v>
      </c>
      <c r="J36" s="63" t="n">
        <v>160838</v>
      </c>
      <c r="M36" s="61"/>
      <c r="N36" s="61"/>
      <c r="O36" s="61"/>
      <c r="P36" s="61"/>
      <c r="Q36" s="61"/>
      <c r="R36" s="61"/>
      <c r="S36" s="61"/>
      <c r="T36" s="61"/>
    </row>
    <row r="37" customFormat="false" ht="13.8" hidden="false" customHeight="false" outlineLevel="0" collapsed="false">
      <c r="A37" s="65" t="s">
        <v>70</v>
      </c>
      <c r="B37" s="65"/>
      <c r="C37" s="65"/>
      <c r="D37" s="65"/>
      <c r="E37" s="65"/>
      <c r="F37" s="65"/>
      <c r="G37" s="65"/>
      <c r="H37" s="65"/>
      <c r="I37" s="65"/>
      <c r="J37" s="65"/>
      <c r="M37" s="61"/>
      <c r="N37" s="61"/>
      <c r="O37" s="61"/>
      <c r="P37" s="61"/>
      <c r="Q37" s="61"/>
      <c r="R37" s="61"/>
      <c r="S37" s="61"/>
      <c r="T37" s="61"/>
    </row>
    <row r="38" customFormat="false" ht="14.9" hidden="false" customHeight="false" outlineLevel="0" collapsed="false">
      <c r="A38" s="62"/>
      <c r="B38" s="33" t="s">
        <v>68</v>
      </c>
      <c r="C38" s="39" t="n">
        <f aca="false">D38/SUM(D38,D39)*100</f>
        <v>52.827750026199</v>
      </c>
      <c r="D38" s="66" t="n">
        <v>15123</v>
      </c>
      <c r="E38" s="39" t="n">
        <f aca="false">F38/SUM(F38,F39)*100</f>
        <v>62.5833838690115</v>
      </c>
      <c r="F38" s="66" t="n">
        <v>6192</v>
      </c>
      <c r="G38" s="39" t="n">
        <f aca="false">H38/SUM(H38,H39)*100</f>
        <v>60.4865378523915</v>
      </c>
      <c r="H38" s="66" t="n">
        <v>47739</v>
      </c>
      <c r="I38" s="39" t="n">
        <f aca="false">J38/SUM(J38,J39)*100</f>
        <v>56.5512799871196</v>
      </c>
      <c r="J38" s="63" t="n">
        <v>52686</v>
      </c>
      <c r="M38" s="61"/>
      <c r="N38" s="61"/>
      <c r="O38" s="61"/>
      <c r="P38" s="61"/>
      <c r="Q38" s="61"/>
      <c r="R38" s="61"/>
      <c r="S38" s="61"/>
      <c r="T38" s="61"/>
    </row>
    <row r="39" customFormat="false" ht="13.8" hidden="false" customHeight="false" outlineLevel="0" collapsed="false">
      <c r="A39" s="62"/>
      <c r="B39" s="64" t="s">
        <v>69</v>
      </c>
      <c r="C39" s="39" t="n">
        <f aca="false">D39/SUM(D38,D39)*100</f>
        <v>47.172249973801</v>
      </c>
      <c r="D39" s="66" t="n">
        <v>13504</v>
      </c>
      <c r="E39" s="39" t="n">
        <f aca="false">F39/SUM(F38,F39)*100</f>
        <v>37.4166161309885</v>
      </c>
      <c r="F39" s="66" t="n">
        <v>3702</v>
      </c>
      <c r="G39" s="39" t="n">
        <f aca="false">H39/SUM(H38,H39)*100</f>
        <v>39.5134621476085</v>
      </c>
      <c r="H39" s="66" t="n">
        <v>31186</v>
      </c>
      <c r="I39" s="39" t="n">
        <f aca="false">J39/SUM(J38,J39)*100</f>
        <v>43.4487200128804</v>
      </c>
      <c r="J39" s="63" t="n">
        <v>40479</v>
      </c>
    </row>
    <row r="41" customFormat="false" ht="14.9" hidden="false" customHeight="true" outlineLevel="0" collapsed="false">
      <c r="A41" s="67" t="s">
        <v>71</v>
      </c>
      <c r="B41" s="67"/>
      <c r="C41" s="30" t="s">
        <v>72</v>
      </c>
      <c r="D41" s="30"/>
      <c r="E41" s="31" t="n">
        <v>2021</v>
      </c>
      <c r="F41" s="31"/>
      <c r="G41" s="31" t="n">
        <v>2020</v>
      </c>
      <c r="H41" s="31"/>
      <c r="I41" s="31" t="n">
        <v>2019</v>
      </c>
      <c r="J41" s="31"/>
    </row>
    <row r="42" customFormat="false" ht="13.8" hidden="false" customHeight="false" outlineLevel="0" collapsed="false">
      <c r="A42" s="62"/>
      <c r="B42" s="64" t="s">
        <v>68</v>
      </c>
      <c r="C42" s="50" t="n">
        <f aca="false">(D35-D38)*4</f>
        <v>15172</v>
      </c>
      <c r="D42" s="50"/>
      <c r="E42" s="50" t="n">
        <f aca="false">F35-F38</f>
        <v>73047</v>
      </c>
      <c r="F42" s="50"/>
      <c r="G42" s="50" t="n">
        <f aca="false">H35-H38</f>
        <v>30658</v>
      </c>
      <c r="H42" s="50"/>
      <c r="I42" s="50" t="n">
        <f aca="false">J35-J38</f>
        <v>31552</v>
      </c>
      <c r="J42" s="50"/>
    </row>
    <row r="43" customFormat="false" ht="13.8" hidden="false" customHeight="false" outlineLevel="0" collapsed="false">
      <c r="A43" s="62"/>
      <c r="B43" s="64" t="s">
        <v>69</v>
      </c>
      <c r="C43" s="50" t="n">
        <f aca="false">(D36-D39)*4</f>
        <v>34632</v>
      </c>
      <c r="D43" s="50"/>
      <c r="E43" s="50" t="n">
        <f aca="false">F36-F39</f>
        <v>147897</v>
      </c>
      <c r="F43" s="50"/>
      <c r="G43" s="50" t="n">
        <f aca="false">H36-H39</f>
        <v>112160</v>
      </c>
      <c r="H43" s="50"/>
      <c r="I43" s="50" t="n">
        <f aca="false">J36-J39</f>
        <v>120359</v>
      </c>
      <c r="J43" s="50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</sheetData>
  <mergeCells count="4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2:J32"/>
    <mergeCell ref="M32:N32"/>
    <mergeCell ref="O32:P32"/>
    <mergeCell ref="Q32:R32"/>
    <mergeCell ref="S32:T32"/>
    <mergeCell ref="A33:B33"/>
    <mergeCell ref="C33:D33"/>
    <mergeCell ref="E33:F33"/>
    <mergeCell ref="G33:H33"/>
    <mergeCell ref="I33:J33"/>
    <mergeCell ref="A37:J37"/>
    <mergeCell ref="A41:B41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C61" activeCellId="0" sqref="C6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49"/>
    <col collapsed="false" customWidth="true" hidden="false" outlineLevel="0" max="12" min="12" style="0" width="11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 t="s">
        <v>74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107477255</v>
      </c>
      <c r="E4" s="6" t="s">
        <v>6</v>
      </c>
      <c r="F4" s="7" t="n">
        <v>442947678</v>
      </c>
      <c r="G4" s="8" t="s">
        <v>6</v>
      </c>
      <c r="H4" s="14" t="n">
        <v>324968701</v>
      </c>
      <c r="I4" s="6" t="s">
        <v>6</v>
      </c>
      <c r="J4" s="7" t="n">
        <v>371630130</v>
      </c>
      <c r="K4" s="9" t="s">
        <v>5</v>
      </c>
      <c r="L4" s="6" t="s">
        <v>6</v>
      </c>
      <c r="M4" s="14" t="n">
        <v>73588550</v>
      </c>
      <c r="N4" s="6" t="s">
        <v>6</v>
      </c>
      <c r="O4" s="14" t="n">
        <v>290541986</v>
      </c>
      <c r="P4" s="6" t="s">
        <v>6</v>
      </c>
      <c r="Q4" s="7" t="n">
        <v>252015607</v>
      </c>
      <c r="R4" s="6" t="s">
        <v>6</v>
      </c>
      <c r="S4" s="7" t="n">
        <v>272924983</v>
      </c>
    </row>
    <row r="5" customFormat="false" ht="13.8" hidden="false" customHeight="false" outlineLevel="0" collapsed="false">
      <c r="A5" s="11" t="n">
        <f aca="false">D5/D4*100</f>
        <v>53.2766221094873</v>
      </c>
      <c r="B5" s="11"/>
      <c r="C5" s="12" t="s">
        <v>18</v>
      </c>
      <c r="D5" s="7" t="n">
        <v>57260251</v>
      </c>
      <c r="E5" s="12" t="s">
        <v>18</v>
      </c>
      <c r="F5" s="7" t="n">
        <v>193049087</v>
      </c>
      <c r="G5" s="13" t="s">
        <v>18</v>
      </c>
      <c r="H5" s="14" t="n">
        <v>149401180</v>
      </c>
      <c r="I5" s="12" t="s">
        <v>18</v>
      </c>
      <c r="J5" s="7" t="n">
        <v>174250029</v>
      </c>
      <c r="K5" s="15" t="n">
        <f aca="false">M5/M4*100</f>
        <v>21.1439714466449</v>
      </c>
      <c r="L5" s="12" t="s">
        <v>75</v>
      </c>
      <c r="M5" s="7" t="n">
        <v>15559542</v>
      </c>
      <c r="N5" s="13" t="s">
        <v>75</v>
      </c>
      <c r="O5" s="14" t="n">
        <v>89458747</v>
      </c>
      <c r="P5" s="12" t="s">
        <v>75</v>
      </c>
      <c r="Q5" s="7" t="n">
        <v>95010241</v>
      </c>
      <c r="R5" s="12" t="s">
        <v>75</v>
      </c>
      <c r="S5" s="7" t="n">
        <v>92565535</v>
      </c>
    </row>
    <row r="6" customFormat="false" ht="13.8" hidden="false" customHeight="false" outlineLevel="0" collapsed="false">
      <c r="A6" s="11" t="n">
        <f aca="false">D6/D4*100</f>
        <v>6.97192071010745</v>
      </c>
      <c r="B6" s="11"/>
      <c r="C6" s="12" t="s">
        <v>15</v>
      </c>
      <c r="D6" s="7" t="n">
        <v>7493229</v>
      </c>
      <c r="E6" s="12" t="s">
        <v>26</v>
      </c>
      <c r="F6" s="7" t="n">
        <v>53295613</v>
      </c>
      <c r="G6" s="13" t="s">
        <v>26</v>
      </c>
      <c r="H6" s="14" t="n">
        <v>42416208</v>
      </c>
      <c r="I6" s="12" t="s">
        <v>26</v>
      </c>
      <c r="J6" s="7" t="n">
        <v>45968542</v>
      </c>
      <c r="K6" s="15" t="n">
        <f aca="false">M6/M4*100</f>
        <v>17.768455826348</v>
      </c>
      <c r="L6" s="12" t="s">
        <v>18</v>
      </c>
      <c r="M6" s="7" t="n">
        <v>13075549</v>
      </c>
      <c r="N6" s="13" t="s">
        <v>8</v>
      </c>
      <c r="O6" s="14" t="n">
        <v>41096425</v>
      </c>
      <c r="P6" s="12" t="s">
        <v>8</v>
      </c>
      <c r="Q6" s="7" t="n">
        <v>38847618</v>
      </c>
      <c r="R6" s="12" t="s">
        <v>18</v>
      </c>
      <c r="S6" s="7" t="n">
        <v>39276613</v>
      </c>
    </row>
    <row r="7" customFormat="false" ht="13.8" hidden="false" customHeight="false" outlineLevel="0" collapsed="false">
      <c r="A7" s="11" t="n">
        <f aca="false">D7/D4*100</f>
        <v>5.46827977696304</v>
      </c>
      <c r="B7" s="11"/>
      <c r="C7" s="12" t="s">
        <v>76</v>
      </c>
      <c r="D7" s="7" t="n">
        <v>5877157</v>
      </c>
      <c r="E7" s="12" t="s">
        <v>76</v>
      </c>
      <c r="F7" s="7" t="n">
        <v>37183148</v>
      </c>
      <c r="G7" s="13" t="s">
        <v>76</v>
      </c>
      <c r="H7" s="14" t="n">
        <v>36029733</v>
      </c>
      <c r="I7" s="12" t="s">
        <v>76</v>
      </c>
      <c r="J7" s="7" t="n">
        <v>35338203</v>
      </c>
      <c r="K7" s="15" t="n">
        <f aca="false">M7/M4*100</f>
        <v>10.8743343903365</v>
      </c>
      <c r="L7" s="12" t="s">
        <v>8</v>
      </c>
      <c r="M7" s="7" t="n">
        <v>8002265</v>
      </c>
      <c r="N7" s="13" t="s">
        <v>18</v>
      </c>
      <c r="O7" s="14" t="n">
        <v>33470755</v>
      </c>
      <c r="P7" s="12" t="s">
        <v>18</v>
      </c>
      <c r="Q7" s="7" t="n">
        <v>29037264</v>
      </c>
      <c r="R7" s="12" t="s">
        <v>8</v>
      </c>
      <c r="S7" s="7" t="n">
        <v>36784255</v>
      </c>
    </row>
    <row r="8" customFormat="false" ht="13.8" hidden="false" customHeight="false" outlineLevel="0" collapsed="false">
      <c r="A8" s="11" t="n">
        <f aca="false">D8/D4*100</f>
        <v>4.84206076904365</v>
      </c>
      <c r="B8" s="11"/>
      <c r="C8" s="12" t="s">
        <v>13</v>
      </c>
      <c r="D8" s="7" t="n">
        <v>5204114</v>
      </c>
      <c r="E8" s="12" t="s">
        <v>23</v>
      </c>
      <c r="F8" s="7" t="n">
        <v>25897571</v>
      </c>
      <c r="G8" s="13" t="s">
        <v>23</v>
      </c>
      <c r="H8" s="14" t="n">
        <v>19364362</v>
      </c>
      <c r="I8" s="12" t="s">
        <v>15</v>
      </c>
      <c r="J8" s="7" t="n">
        <v>23705831</v>
      </c>
      <c r="K8" s="15" t="n">
        <f aca="false">M8/M4*100</f>
        <v>9.79604299853714</v>
      </c>
      <c r="L8" s="12" t="s">
        <v>77</v>
      </c>
      <c r="M8" s="7" t="n">
        <v>7208766</v>
      </c>
      <c r="N8" s="13" t="s">
        <v>77</v>
      </c>
      <c r="O8" s="14" t="n">
        <v>10490541</v>
      </c>
      <c r="P8" s="12" t="s">
        <v>23</v>
      </c>
      <c r="Q8" s="7" t="n">
        <v>10054873</v>
      </c>
      <c r="R8" s="12" t="s">
        <v>9</v>
      </c>
      <c r="S8" s="7" t="n">
        <v>13465033</v>
      </c>
    </row>
    <row r="9" customFormat="false" ht="13.8" hidden="false" customHeight="false" outlineLevel="0" collapsed="false">
      <c r="A9" s="11" t="n">
        <f aca="false">D9/D4*100</f>
        <v>4.48857109348392</v>
      </c>
      <c r="B9" s="11"/>
      <c r="C9" s="12" t="s">
        <v>23</v>
      </c>
      <c r="D9" s="7" t="n">
        <v>4824193</v>
      </c>
      <c r="E9" s="12" t="s">
        <v>15</v>
      </c>
      <c r="F9" s="7" t="n">
        <v>21441074</v>
      </c>
      <c r="G9" s="13" t="s">
        <v>9</v>
      </c>
      <c r="H9" s="14" t="n">
        <v>12714386</v>
      </c>
      <c r="I9" s="12" t="s">
        <v>23</v>
      </c>
      <c r="J9" s="7" t="n">
        <v>19385089</v>
      </c>
      <c r="K9" s="15"/>
      <c r="L9" s="12" t="s">
        <v>7</v>
      </c>
      <c r="M9" s="7" t="n">
        <v>3104940</v>
      </c>
      <c r="N9" s="13" t="s">
        <v>12</v>
      </c>
      <c r="O9" s="14" t="n">
        <v>10488282</v>
      </c>
      <c r="P9" s="12" t="s">
        <v>9</v>
      </c>
      <c r="Q9" s="7" t="n">
        <v>9944349</v>
      </c>
      <c r="R9" s="12" t="s">
        <v>12</v>
      </c>
      <c r="S9" s="7" t="n">
        <v>8926717</v>
      </c>
    </row>
    <row r="10" customFormat="false" ht="13.8" hidden="false" customHeight="false" outlineLevel="0" collapsed="false">
      <c r="B10" s="8"/>
      <c r="C10" s="12" t="s">
        <v>9</v>
      </c>
      <c r="D10" s="7" t="n">
        <v>4390491</v>
      </c>
      <c r="E10" s="12" t="s">
        <v>9</v>
      </c>
      <c r="F10" s="7" t="n">
        <v>19665032</v>
      </c>
      <c r="G10" s="13" t="s">
        <v>15</v>
      </c>
      <c r="H10" s="14" t="n">
        <v>12369410</v>
      </c>
      <c r="I10" s="12" t="s">
        <v>13</v>
      </c>
      <c r="J10" s="7" t="n">
        <v>15876792</v>
      </c>
      <c r="K10" s="15"/>
      <c r="L10" s="12" t="s">
        <v>19</v>
      </c>
      <c r="M10" s="7" t="n">
        <v>2815527</v>
      </c>
      <c r="N10" s="13" t="s">
        <v>9</v>
      </c>
      <c r="O10" s="14" t="n">
        <v>10217461</v>
      </c>
      <c r="P10" s="12" t="s">
        <v>12</v>
      </c>
      <c r="Q10" s="7" t="n">
        <v>9866055</v>
      </c>
      <c r="R10" s="12" t="s">
        <v>19</v>
      </c>
      <c r="S10" s="7" t="n">
        <v>8517287</v>
      </c>
    </row>
    <row r="11" customFormat="false" ht="13.8" hidden="false" customHeight="false" outlineLevel="0" collapsed="false">
      <c r="B11" s="8"/>
      <c r="C11" s="12" t="s">
        <v>19</v>
      </c>
      <c r="D11" s="7" t="n">
        <v>3976837</v>
      </c>
      <c r="E11" s="12" t="s">
        <v>13</v>
      </c>
      <c r="F11" s="7" t="n">
        <v>15681380</v>
      </c>
      <c r="G11" s="13" t="s">
        <v>32</v>
      </c>
      <c r="H11" s="14" t="n">
        <v>8912859</v>
      </c>
      <c r="I11" s="12" t="s">
        <v>9</v>
      </c>
      <c r="J11" s="7" t="n">
        <v>11228459</v>
      </c>
      <c r="K11" s="15"/>
      <c r="L11" s="12" t="s">
        <v>9</v>
      </c>
      <c r="M11" s="7" t="n">
        <v>2491621</v>
      </c>
      <c r="N11" s="13" t="s">
        <v>23</v>
      </c>
      <c r="O11" s="14" t="n">
        <v>9893165</v>
      </c>
      <c r="P11" s="12" t="s">
        <v>19</v>
      </c>
      <c r="Q11" s="7" t="n">
        <v>7875277</v>
      </c>
      <c r="R11" s="12" t="s">
        <v>23</v>
      </c>
      <c r="S11" s="7" t="n">
        <v>7847414</v>
      </c>
    </row>
    <row r="12" customFormat="false" ht="13.8" hidden="false" customHeight="false" outlineLevel="0" collapsed="false">
      <c r="B12" s="8"/>
      <c r="C12" s="12" t="s">
        <v>32</v>
      </c>
      <c r="D12" s="7" t="n">
        <v>3929991</v>
      </c>
      <c r="E12" s="12" t="s">
        <v>19</v>
      </c>
      <c r="F12" s="7" t="n">
        <v>14619059</v>
      </c>
      <c r="G12" s="13" t="s">
        <v>13</v>
      </c>
      <c r="H12" s="14" t="n">
        <v>7955390</v>
      </c>
      <c r="I12" s="12" t="s">
        <v>32</v>
      </c>
      <c r="J12" s="7" t="n">
        <v>8609624</v>
      </c>
      <c r="K12" s="15"/>
      <c r="L12" s="12" t="s">
        <v>12</v>
      </c>
      <c r="M12" s="7" t="n">
        <v>2441495</v>
      </c>
      <c r="N12" s="13" t="s">
        <v>19</v>
      </c>
      <c r="O12" s="14" t="n">
        <v>9887600</v>
      </c>
      <c r="P12" s="12" t="s">
        <v>32</v>
      </c>
      <c r="Q12" s="7" t="n">
        <v>5195703</v>
      </c>
      <c r="R12" s="12" t="s">
        <v>76</v>
      </c>
      <c r="S12" s="7" t="n">
        <v>6542605</v>
      </c>
    </row>
    <row r="13" customFormat="false" ht="13.8" hidden="false" customHeight="false" outlineLevel="0" collapsed="false">
      <c r="B13" s="8"/>
      <c r="C13" s="12" t="s">
        <v>26</v>
      </c>
      <c r="D13" s="7" t="n">
        <v>3271511</v>
      </c>
      <c r="E13" s="12" t="s">
        <v>32</v>
      </c>
      <c r="F13" s="7" t="n">
        <v>13059126</v>
      </c>
      <c r="G13" s="13" t="s">
        <v>8</v>
      </c>
      <c r="H13" s="14" t="n">
        <v>6796737</v>
      </c>
      <c r="I13" s="12" t="s">
        <v>8</v>
      </c>
      <c r="J13" s="7" t="n">
        <v>5479266</v>
      </c>
      <c r="K13" s="8"/>
      <c r="L13" s="12" t="s">
        <v>32</v>
      </c>
      <c r="M13" s="7" t="n">
        <v>2108888</v>
      </c>
      <c r="N13" s="13" t="s">
        <v>26</v>
      </c>
      <c r="O13" s="14" t="n">
        <v>8833727</v>
      </c>
      <c r="P13" s="12" t="s">
        <v>78</v>
      </c>
      <c r="Q13" s="7" t="n">
        <v>4003719</v>
      </c>
      <c r="R13" s="12" t="s">
        <v>60</v>
      </c>
      <c r="S13" s="7" t="n">
        <v>6304369</v>
      </c>
    </row>
    <row r="14" customFormat="false" ht="13.8" hidden="false" customHeight="false" outlineLevel="0" collapsed="false">
      <c r="B14" s="8"/>
      <c r="C14" s="12" t="s">
        <v>8</v>
      </c>
      <c r="D14" s="7" t="n">
        <v>2590777</v>
      </c>
      <c r="E14" s="12" t="s">
        <v>8</v>
      </c>
      <c r="F14" s="7" t="n">
        <v>10231096</v>
      </c>
      <c r="G14" s="13" t="s">
        <v>19</v>
      </c>
      <c r="H14" s="14" t="n">
        <v>4818305</v>
      </c>
      <c r="I14" s="12" t="s">
        <v>19</v>
      </c>
      <c r="J14" s="7" t="n">
        <v>5099310</v>
      </c>
      <c r="K14" s="8"/>
      <c r="L14" s="12" t="s">
        <v>23</v>
      </c>
      <c r="M14" s="7" t="n">
        <v>1872484</v>
      </c>
      <c r="N14" s="13" t="s">
        <v>7</v>
      </c>
      <c r="O14" s="14" t="n">
        <v>8071415</v>
      </c>
      <c r="P14" s="12" t="s">
        <v>76</v>
      </c>
      <c r="Q14" s="7" t="n">
        <v>3894236</v>
      </c>
      <c r="R14" s="12" t="s">
        <v>15</v>
      </c>
      <c r="S14" s="7" t="n">
        <v>5731385</v>
      </c>
    </row>
    <row r="15" customFormat="false" ht="13.8" hidden="false" customHeight="false" outlineLevel="0" collapsed="false">
      <c r="B15" s="8"/>
      <c r="C15" s="12" t="s">
        <v>17</v>
      </c>
      <c r="D15" s="7" t="n">
        <v>1784074</v>
      </c>
      <c r="E15" s="12" t="s">
        <v>12</v>
      </c>
      <c r="F15" s="7" t="n">
        <v>6446518</v>
      </c>
      <c r="G15" s="13" t="s">
        <v>7</v>
      </c>
      <c r="H15" s="14" t="n">
        <v>4126183</v>
      </c>
      <c r="I15" s="12" t="s">
        <v>12</v>
      </c>
      <c r="J15" s="7" t="n">
        <v>4457193</v>
      </c>
      <c r="K15" s="8"/>
      <c r="L15" s="12" t="s">
        <v>15</v>
      </c>
      <c r="M15" s="7" t="n">
        <v>1480012</v>
      </c>
      <c r="N15" s="13" t="s">
        <v>15</v>
      </c>
      <c r="O15" s="14" t="n">
        <v>6021167</v>
      </c>
      <c r="P15" s="12" t="s">
        <v>15</v>
      </c>
      <c r="Q15" s="7" t="n">
        <v>3860024</v>
      </c>
      <c r="R15" s="12" t="s">
        <v>32</v>
      </c>
      <c r="S15" s="7" t="n">
        <v>5070636</v>
      </c>
    </row>
    <row r="16" customFormat="false" ht="13.8" hidden="false" customHeight="false" outlineLevel="0" collapsed="false">
      <c r="B16" s="8"/>
      <c r="C16" s="12" t="s">
        <v>12</v>
      </c>
      <c r="D16" s="7" t="n">
        <v>1396218</v>
      </c>
      <c r="E16" s="12" t="s">
        <v>14</v>
      </c>
      <c r="F16" s="7" t="n">
        <v>6300506</v>
      </c>
      <c r="G16" s="13" t="s">
        <v>17</v>
      </c>
      <c r="H16" s="14" t="n">
        <v>3631610</v>
      </c>
      <c r="I16" s="12" t="s">
        <v>7</v>
      </c>
      <c r="J16" s="7" t="n">
        <v>4250210</v>
      </c>
      <c r="K16" s="8"/>
      <c r="L16" s="12" t="s">
        <v>76</v>
      </c>
      <c r="M16" s="7" t="n">
        <v>1402253</v>
      </c>
      <c r="N16" s="13" t="s">
        <v>32</v>
      </c>
      <c r="O16" s="14" t="n">
        <v>5405803</v>
      </c>
      <c r="P16" s="12" t="s">
        <v>14</v>
      </c>
      <c r="Q16" s="7" t="n">
        <v>3389125</v>
      </c>
      <c r="R16" s="12" t="s">
        <v>78</v>
      </c>
      <c r="S16" s="7" t="n">
        <v>4254341</v>
      </c>
    </row>
    <row r="17" customFormat="false" ht="13.8" hidden="false" customHeight="false" outlineLevel="0" collapsed="false">
      <c r="B17" s="8"/>
      <c r="C17" s="13"/>
      <c r="D17" s="14"/>
      <c r="E17" s="12" t="s">
        <v>17</v>
      </c>
      <c r="F17" s="7" t="n">
        <v>5436093</v>
      </c>
      <c r="G17" s="13" t="s">
        <v>12</v>
      </c>
      <c r="H17" s="14" t="n">
        <v>2910848</v>
      </c>
      <c r="I17" s="13"/>
      <c r="J17" s="14"/>
      <c r="K17" s="8"/>
      <c r="L17" s="12" t="s">
        <v>14</v>
      </c>
      <c r="M17" s="7" t="n">
        <v>1220481</v>
      </c>
      <c r="N17" s="13" t="s">
        <v>76</v>
      </c>
      <c r="O17" s="14" t="n">
        <v>4112846</v>
      </c>
      <c r="P17" s="12" t="s">
        <v>20</v>
      </c>
      <c r="Q17" s="7" t="n">
        <v>3041970</v>
      </c>
      <c r="R17" s="12" t="s">
        <v>77</v>
      </c>
      <c r="S17" s="7" t="n">
        <v>3336311</v>
      </c>
    </row>
    <row r="18" customFormat="false" ht="13.8" hidden="false" customHeight="false" outlineLevel="0" collapsed="false">
      <c r="B18" s="8"/>
      <c r="C18" s="13"/>
      <c r="D18" s="14"/>
      <c r="E18" s="13"/>
      <c r="F18" s="14"/>
      <c r="G18" s="13"/>
      <c r="H18" s="14"/>
      <c r="I18" s="13"/>
      <c r="J18" s="14"/>
      <c r="K18" s="8"/>
      <c r="L18" s="12" t="s">
        <v>20</v>
      </c>
      <c r="M18" s="7" t="n">
        <v>929648</v>
      </c>
      <c r="N18" s="13" t="s">
        <v>14</v>
      </c>
      <c r="O18" s="14" t="n">
        <v>3824875</v>
      </c>
      <c r="P18" s="12" t="s">
        <v>27</v>
      </c>
      <c r="Q18" s="7" t="n">
        <v>2914609</v>
      </c>
      <c r="R18" s="12" t="s">
        <v>20</v>
      </c>
      <c r="S18" s="7" t="n">
        <v>2892983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78</v>
      </c>
      <c r="M19" s="7" t="n">
        <v>928179</v>
      </c>
      <c r="N19" s="12" t="s">
        <v>27</v>
      </c>
      <c r="O19" s="7" t="n">
        <v>3579467</v>
      </c>
      <c r="P19" s="13"/>
      <c r="Q19" s="14"/>
      <c r="R19" s="12" t="s">
        <v>14</v>
      </c>
      <c r="S19" s="7" t="n">
        <v>2759964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21</v>
      </c>
      <c r="M20" s="7" t="n">
        <v>852265</v>
      </c>
      <c r="N20" s="12" t="s">
        <v>78</v>
      </c>
      <c r="O20" s="7" t="n">
        <v>3201684</v>
      </c>
      <c r="P20" s="13"/>
      <c r="Q20" s="14"/>
      <c r="R20" s="12" t="s">
        <v>7</v>
      </c>
      <c r="S20" s="7" t="n">
        <v>2362398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79</v>
      </c>
      <c r="M21" s="7" t="n">
        <v>798364</v>
      </c>
      <c r="N21" s="12" t="s">
        <v>10</v>
      </c>
      <c r="O21" s="7" t="n">
        <v>3148607</v>
      </c>
      <c r="P21" s="13"/>
      <c r="Q21" s="14"/>
      <c r="R21" s="13"/>
      <c r="S21" s="14"/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3"/>
      <c r="M22" s="14"/>
      <c r="N22" s="12" t="s">
        <v>20</v>
      </c>
      <c r="O22" s="7" t="n">
        <v>3056432</v>
      </c>
      <c r="P22" s="13"/>
      <c r="Q22" s="14"/>
      <c r="R22" s="13"/>
      <c r="S22" s="14"/>
    </row>
    <row r="23" customFormat="false" ht="13.8" hidden="false" customHeight="false" outlineLevel="0" collapsed="false">
      <c r="B23" s="8"/>
      <c r="C23" s="17"/>
      <c r="D23" s="18"/>
      <c r="E23" s="17"/>
      <c r="F23" s="18"/>
      <c r="G23" s="17"/>
      <c r="H23" s="18"/>
      <c r="I23" s="17"/>
      <c r="J23" s="18"/>
      <c r="L23" s="17"/>
      <c r="M23" s="18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7"/>
      <c r="D24" s="18"/>
      <c r="E24" s="17"/>
      <c r="F24" s="18"/>
      <c r="G24" s="17"/>
      <c r="H24" s="18"/>
      <c r="I24" s="17"/>
      <c r="J24" s="18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33888705</v>
      </c>
      <c r="C28" s="17"/>
      <c r="D28" s="22" t="n">
        <f aca="false">B28*4</f>
        <v>135554820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152405692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72953094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98705147</v>
      </c>
      <c r="C31" s="17"/>
      <c r="D31" s="23" t="n">
        <f aca="false">SUM(D5:D24)/D4*100</f>
        <v>94.902724301993</v>
      </c>
      <c r="E31" s="23"/>
      <c r="F31" s="23" t="n">
        <f aca="false">SUM(F5:F27)/F4*100</f>
        <v>95.3397712584916</v>
      </c>
      <c r="G31" s="24"/>
      <c r="H31" s="23" t="n">
        <f aca="false">SUM(H5:H25)/H4*100</f>
        <v>95.8391408285194</v>
      </c>
      <c r="I31" s="24"/>
      <c r="J31" s="23" t="n">
        <f aca="false">SUM(J5:J27)/J4*100</f>
        <v>95.1614305330948</v>
      </c>
      <c r="L31" s="17"/>
      <c r="M31" s="55" t="n">
        <f aca="false">SUM(M5:M30)/M4*100</f>
        <v>90.0850458393323</v>
      </c>
      <c r="N31" s="24"/>
      <c r="O31" s="55" t="n">
        <f aca="false">SUM(O5:O30)/O4*100</f>
        <v>90.9538076193917</v>
      </c>
      <c r="P31" s="24"/>
      <c r="Q31" s="55" t="n">
        <f aca="false">SUM(Q5:Q30)/Q4*100</f>
        <v>90.0480195260288</v>
      </c>
      <c r="R31" s="17"/>
      <c r="S31" s="18"/>
      <c r="T31" s="55" t="n">
        <f aca="false">SUM(S5:S31)/S4*100</f>
        <v>90.368365434688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71" t="n">
        <f aca="false">AVERAGE(C35,E35,G35,I35)</f>
        <v>0.584587975136246</v>
      </c>
      <c r="B35" s="72" t="s">
        <v>81</v>
      </c>
      <c r="C35" s="39" t="n">
        <f aca="false">D35/SUM(D35:D43)*100</f>
        <v>0.562911134475283</v>
      </c>
      <c r="D35" s="63" t="n">
        <v>605</v>
      </c>
      <c r="E35" s="39" t="n">
        <f aca="false">F35/SUM(F35:F43)*100</f>
        <v>0.591717312190144</v>
      </c>
      <c r="F35" s="63" t="n">
        <v>2621</v>
      </c>
      <c r="G35" s="39" t="n">
        <f aca="false">H35/SUM(H35:H43)*100</f>
        <v>0.450198173358608</v>
      </c>
      <c r="H35" s="63" t="n">
        <v>1463</v>
      </c>
      <c r="I35" s="39" t="n">
        <f aca="false">J35/SUM(J35:J43)*100</f>
        <v>0.733525280520948</v>
      </c>
      <c r="J35" s="63" t="n">
        <v>2726</v>
      </c>
      <c r="K35" s="71" t="n">
        <f aca="false">AVERAGE(N35,P35,R35,T35)</f>
        <v>0.455141554913405</v>
      </c>
      <c r="L35" s="72" t="s">
        <v>81</v>
      </c>
      <c r="M35" s="73" t="n">
        <v>478</v>
      </c>
      <c r="N35" s="43" t="n">
        <f aca="false">M35/SUM(M35:M43)*100</f>
        <v>0.649562428656846</v>
      </c>
      <c r="O35" s="73" t="n">
        <v>1309</v>
      </c>
      <c r="P35" s="43" t="n">
        <f aca="false">O35/SUM(O35:O43)*100</f>
        <v>0.450535721046454</v>
      </c>
      <c r="Q35" s="73" t="n">
        <v>679</v>
      </c>
      <c r="R35" s="43" t="n">
        <f aca="false">Q35/SUM(Q35:Q43)*100</f>
        <v>0.269428407039263</v>
      </c>
      <c r="S35" s="73" t="n">
        <v>1231</v>
      </c>
      <c r="T35" s="43" t="n">
        <f aca="false">S35/SUM(S35:S43)*100</f>
        <v>0.451039662911056</v>
      </c>
    </row>
    <row r="36" customFormat="false" ht="32.8" hidden="false" customHeight="true" outlineLevel="0" collapsed="false">
      <c r="A36" s="71" t="n">
        <f aca="false">AVERAGE(C36,E36,G36,I36)</f>
        <v>0.327400146737265</v>
      </c>
      <c r="B36" s="74" t="s">
        <v>82</v>
      </c>
      <c r="C36" s="39" t="n">
        <f aca="false">D36/SUM(D35:D44)*100</f>
        <v>0.152590786866027</v>
      </c>
      <c r="D36" s="63" t="n">
        <v>164</v>
      </c>
      <c r="E36" s="39" t="n">
        <f aca="false">F36/SUM(F35:F44)*100</f>
        <v>0.155322972448233</v>
      </c>
      <c r="F36" s="63" t="n">
        <v>688</v>
      </c>
      <c r="G36" s="39" t="n">
        <f aca="false">H36/SUM(H35:H44)*100</f>
        <v>0.659141823194899</v>
      </c>
      <c r="H36" s="63" t="n">
        <v>2142</v>
      </c>
      <c r="I36" s="39" t="n">
        <f aca="false">J36/SUM(J35:J44)*100</f>
        <v>0.3425450044399</v>
      </c>
      <c r="J36" s="63" t="n">
        <v>1273</v>
      </c>
      <c r="K36" s="71" t="n">
        <f aca="false">AVERAGE(N36,P36,R36,T36)</f>
        <v>5.60709759915089</v>
      </c>
      <c r="L36" s="74" t="s">
        <v>82</v>
      </c>
      <c r="M36" s="73" t="n">
        <v>4376</v>
      </c>
      <c r="N36" s="43" t="n">
        <f aca="false">M36/SUM(M35:M43)*100</f>
        <v>5.9466217318041</v>
      </c>
      <c r="O36" s="73" t="n">
        <v>16940</v>
      </c>
      <c r="P36" s="43" t="n">
        <f aca="false">O36/SUM(O35:O43)*100</f>
        <v>5.83046227236588</v>
      </c>
      <c r="Q36" s="73" t="n">
        <v>14054</v>
      </c>
      <c r="R36" s="43" t="n">
        <f aca="false">Q36/SUM(Q35:Q43)*100</f>
        <v>5.57665218340178</v>
      </c>
      <c r="S36" s="73" t="n">
        <v>13850</v>
      </c>
      <c r="T36" s="43" t="n">
        <f aca="false">S36/SUM(S35:S43)*100</f>
        <v>5.07465420903179</v>
      </c>
    </row>
    <row r="37" customFormat="false" ht="31.8" hidden="false" customHeight="true" outlineLevel="0" collapsed="false">
      <c r="A37" s="71" t="n">
        <f aca="false">AVERAGE(C37,E37,G37,I37)</f>
        <v>0.00580485869765126</v>
      </c>
      <c r="B37" s="74" t="s">
        <v>83</v>
      </c>
      <c r="C37" s="39" t="n">
        <f aca="false">D37/SUM(D35:D44)*100</f>
        <v>0.00651302139062311</v>
      </c>
      <c r="D37" s="63" t="n">
        <v>7</v>
      </c>
      <c r="E37" s="39" t="n">
        <f aca="false">F37/SUM(F35:F44)*100</f>
        <v>0.011513766852994</v>
      </c>
      <c r="F37" s="63" t="n">
        <v>51</v>
      </c>
      <c r="G37" s="39" t="n">
        <f aca="false">H37/SUM(H35:H44)*100</f>
        <v>0.00492356170453706</v>
      </c>
      <c r="H37" s="63" t="n">
        <v>16</v>
      </c>
      <c r="I37" s="39" t="n">
        <f aca="false">J37/SUM(J35:J44)*100</f>
        <v>0.000269084842450825</v>
      </c>
      <c r="J37" s="63" t="n">
        <v>1</v>
      </c>
      <c r="K37" s="71" t="n">
        <f aca="false">AVERAGE(N37,P37,R37,T37)</f>
        <v>1.372837457701</v>
      </c>
      <c r="L37" s="74" t="s">
        <v>83</v>
      </c>
      <c r="M37" s="73" t="n">
        <v>1194</v>
      </c>
      <c r="N37" s="43" t="n">
        <f aca="false">M37/SUM(M35:M43)*100</f>
        <v>1.62254715442735</v>
      </c>
      <c r="O37" s="73" t="n">
        <v>4521</v>
      </c>
      <c r="P37" s="43" t="n">
        <f aca="false">O37/SUM(O35:O43)*100</f>
        <v>1.55605194411843</v>
      </c>
      <c r="Q37" s="73" t="n">
        <v>2785</v>
      </c>
      <c r="R37" s="43" t="n">
        <f aca="false">Q37/SUM(Q35:Q43)*100</f>
        <v>1.10509295081642</v>
      </c>
      <c r="S37" s="73" t="n">
        <v>3296</v>
      </c>
      <c r="T37" s="43" t="n">
        <f aca="false">S37/SUM(S35:S43)*100</f>
        <v>1.20765778144179</v>
      </c>
    </row>
    <row r="38" customFormat="false" ht="28.35" hidden="false" customHeight="false" outlineLevel="0" collapsed="false">
      <c r="A38" s="71" t="n">
        <f aca="false">AVERAGE(C38,E38,G38,I38)</f>
        <v>0.530622952168034</v>
      </c>
      <c r="B38" s="74" t="s">
        <v>84</v>
      </c>
      <c r="C38" s="39" t="n">
        <f aca="false">D38/SUM(D35:D44)*100</f>
        <v>0.57128501912037</v>
      </c>
      <c r="D38" s="63" t="n">
        <v>614</v>
      </c>
      <c r="E38" s="39" t="n">
        <f aca="false">F38/SUM(F35:F44)*100</f>
        <v>0.493511653738136</v>
      </c>
      <c r="F38" s="63" t="n">
        <v>2186</v>
      </c>
      <c r="G38" s="39" t="n">
        <f aca="false">H38/SUM(H35:H44)*100</f>
        <v>0.539437729253342</v>
      </c>
      <c r="H38" s="63" t="n">
        <v>1753</v>
      </c>
      <c r="I38" s="39" t="n">
        <f aca="false">J38/SUM(J35:J44)*100</f>
        <v>0.518257406560289</v>
      </c>
      <c r="J38" s="63" t="n">
        <v>1926</v>
      </c>
      <c r="K38" s="71" t="n">
        <f aca="false">AVERAGE(N38,P38,R38,T38)</f>
        <v>12.6084649880661</v>
      </c>
      <c r="L38" s="74" t="s">
        <v>84</v>
      </c>
      <c r="M38" s="73" t="n">
        <v>8070</v>
      </c>
      <c r="N38" s="43" t="n">
        <f aca="false">M38/SUM(M35:M43)*100</f>
        <v>10.9664619231396</v>
      </c>
      <c r="O38" s="73" t="n">
        <v>37392</v>
      </c>
      <c r="P38" s="43" t="n">
        <f aca="false">O38/SUM(O35:O43)*100</f>
        <v>12.8696957076922</v>
      </c>
      <c r="Q38" s="73" t="n">
        <v>36974</v>
      </c>
      <c r="R38" s="43" t="n">
        <f aca="false">Q38/SUM(Q35:Q43)*100</f>
        <v>14.6713489276432</v>
      </c>
      <c r="S38" s="73" t="n">
        <v>32550</v>
      </c>
      <c r="T38" s="43" t="n">
        <f aca="false">S38/SUM(S35:S43)*100</f>
        <v>11.9263533937895</v>
      </c>
    </row>
    <row r="39" customFormat="false" ht="31.8" hidden="false" customHeight="true" outlineLevel="0" collapsed="false">
      <c r="A39" s="71" t="n">
        <f aca="false">AVERAGE(C39,E39,G39,I39)</f>
        <v>1.04082568850274</v>
      </c>
      <c r="B39" s="74" t="s">
        <v>85</v>
      </c>
      <c r="C39" s="39" t="n">
        <f aca="false">D39/SUM(D35:D44)*100</f>
        <v>1.25329140188133</v>
      </c>
      <c r="D39" s="63" t="n">
        <v>1347</v>
      </c>
      <c r="E39" s="39" t="n">
        <f aca="false">F39/SUM(F35:F44)*100</f>
        <v>1.20443031687692</v>
      </c>
      <c r="F39" s="63" t="n">
        <v>5335</v>
      </c>
      <c r="G39" s="39" t="n">
        <f aca="false">H39/SUM(H35:H44)*100</f>
        <v>0.66960439181704</v>
      </c>
      <c r="H39" s="63" t="n">
        <v>2176</v>
      </c>
      <c r="I39" s="39" t="n">
        <f aca="false">J39/SUM(J35:J44)*100</f>
        <v>1.03597664343568</v>
      </c>
      <c r="J39" s="63" t="n">
        <v>3850</v>
      </c>
      <c r="K39" s="71" t="n">
        <f aca="false">AVERAGE(N39,P39,R39,T39)</f>
        <v>0.426449066735251</v>
      </c>
      <c r="L39" s="74" t="s">
        <v>85</v>
      </c>
      <c r="M39" s="73" t="n">
        <v>263</v>
      </c>
      <c r="N39" s="43" t="n">
        <f aca="false">M39/SUM(M35:M43)*100</f>
        <v>0.357395227482742</v>
      </c>
      <c r="O39" s="73" t="n">
        <v>1150</v>
      </c>
      <c r="P39" s="43" t="n">
        <f aca="false">O39/SUM(O35:O43)*100</f>
        <v>0.395810602905594</v>
      </c>
      <c r="Q39" s="73" t="n">
        <v>854</v>
      </c>
      <c r="R39" s="43" t="n">
        <f aca="false">Q39/SUM(Q35:Q43)*100</f>
        <v>0.338868718131857</v>
      </c>
      <c r="S39" s="73" t="n">
        <v>1675</v>
      </c>
      <c r="T39" s="43" t="n">
        <f aca="false">S39/SUM(S35:S43)*100</f>
        <v>0.613721718420812</v>
      </c>
    </row>
    <row r="40" customFormat="false" ht="31.8" hidden="false" customHeight="true" outlineLevel="0" collapsed="false">
      <c r="A40" s="71" t="n">
        <f aca="false">AVERAGE(C40,E40,G40,I40)</f>
        <v>0.369267204968017</v>
      </c>
      <c r="B40" s="74" t="s">
        <v>86</v>
      </c>
      <c r="C40" s="39" t="n">
        <f aca="false">D40/SUM(D35:D44)*100</f>
        <v>0.354494449975344</v>
      </c>
      <c r="D40" s="63" t="n">
        <v>381</v>
      </c>
      <c r="E40" s="39" t="n">
        <f aca="false">F40/SUM(F35:F44)*100</f>
        <v>0.331641637393103</v>
      </c>
      <c r="F40" s="63" t="n">
        <v>1469</v>
      </c>
      <c r="G40" s="39" t="n">
        <f aca="false">H40/SUM(H35:H44)*100</f>
        <v>0.384345535560424</v>
      </c>
      <c r="H40" s="63" t="n">
        <v>1249</v>
      </c>
      <c r="I40" s="39" t="n">
        <f aca="false">J40/SUM(J35:J44)*100</f>
        <v>0.406587196943196</v>
      </c>
      <c r="J40" s="63" t="n">
        <v>1511</v>
      </c>
      <c r="K40" s="71" t="n">
        <f aca="false">AVERAGE(N40,P40,R40,T40)</f>
        <v>4.58542787460945</v>
      </c>
      <c r="L40" s="74" t="s">
        <v>86</v>
      </c>
      <c r="M40" s="73" t="n">
        <v>3919</v>
      </c>
      <c r="N40" s="43" t="n">
        <f aca="false">M40/SUM(M35:M43)*100</f>
        <v>5.32559656465728</v>
      </c>
      <c r="O40" s="73" t="n">
        <v>12556</v>
      </c>
      <c r="P40" s="43" t="n">
        <f aca="false">O40/SUM(O35:O43)*100</f>
        <v>4.32156341746316</v>
      </c>
      <c r="Q40" s="73" t="n">
        <v>10758</v>
      </c>
      <c r="R40" s="43" t="n">
        <f aca="false">Q40/SUM(Q35:Q43)*100</f>
        <v>4.26879352419499</v>
      </c>
      <c r="S40" s="73" t="n">
        <v>12079</v>
      </c>
      <c r="T40" s="43" t="n">
        <f aca="false">S40/SUM(S35:S43)*100</f>
        <v>4.42575799212238</v>
      </c>
    </row>
    <row r="41" customFormat="false" ht="40.75" hidden="false" customHeight="true" outlineLevel="0" collapsed="false">
      <c r="A41" s="71" t="n">
        <f aca="false">AVERAGE(C41,E41,G41,I41)</f>
        <v>15.9020854256232</v>
      </c>
      <c r="B41" s="74" t="s">
        <v>87</v>
      </c>
      <c r="C41" s="39" t="n">
        <f aca="false">D41/SUM(D35:D44)*100</f>
        <v>11.8406728881528</v>
      </c>
      <c r="D41" s="63" t="n">
        <v>12726</v>
      </c>
      <c r="E41" s="39" t="n">
        <f aca="false">F41/SUM(F35:F44)*100</f>
        <v>16.0282922600396</v>
      </c>
      <c r="F41" s="63" t="n">
        <v>70997</v>
      </c>
      <c r="G41" s="39" t="n">
        <f aca="false">H41/SUM(H35:H44)*100</f>
        <v>15.7692449718126</v>
      </c>
      <c r="H41" s="63" t="n">
        <v>51245</v>
      </c>
      <c r="I41" s="39" t="n">
        <f aca="false">J41/SUM(J35:J44)*100</f>
        <v>19.970131582488</v>
      </c>
      <c r="J41" s="63" t="n">
        <v>74215</v>
      </c>
      <c r="K41" s="71" t="n">
        <f aca="false">AVERAGE(N41,P41,R41,T41)</f>
        <v>4.73453845120698</v>
      </c>
      <c r="L41" s="74" t="s">
        <v>87</v>
      </c>
      <c r="M41" s="73" t="n">
        <v>3549</v>
      </c>
      <c r="N41" s="43" t="n">
        <f aca="false">M41/SUM(M35:M43)*100</f>
        <v>4.82279719519487</v>
      </c>
      <c r="O41" s="73" t="n">
        <v>14419</v>
      </c>
      <c r="P41" s="43" t="n">
        <f aca="false">O41/SUM(O35:O43)*100</f>
        <v>4.96277659417023</v>
      </c>
      <c r="Q41" s="73" t="n">
        <v>10783</v>
      </c>
      <c r="R41" s="43" t="n">
        <f aca="false">Q41/SUM(Q35:Q43)*100</f>
        <v>4.27871356863679</v>
      </c>
      <c r="S41" s="73" t="n">
        <v>13302</v>
      </c>
      <c r="T41" s="43" t="n">
        <f aca="false">S41/SUM(S35:S43)*100</f>
        <v>4.87386644682605</v>
      </c>
    </row>
    <row r="42" customFormat="false" ht="41.75" hidden="false" customHeight="true" outlineLevel="0" collapsed="false">
      <c r="A42" s="71" t="n">
        <f aca="false">AVERAGE(C42,E42,G42,I42)</f>
        <v>74.1628828357316</v>
      </c>
      <c r="B42" s="74" t="s">
        <v>88</v>
      </c>
      <c r="C42" s="39" t="n">
        <f aca="false">D42/SUM(D35:D45)*100</f>
        <v>77.5626413093034</v>
      </c>
      <c r="D42" s="63" t="n">
        <v>83362</v>
      </c>
      <c r="E42" s="39" t="n">
        <f aca="false">F42/SUM(F35:F45)*100</f>
        <v>74.718702872572</v>
      </c>
      <c r="F42" s="63" t="n">
        <v>330965</v>
      </c>
      <c r="G42" s="39" t="n">
        <f aca="false">H42/SUM(H35:H45)*100</f>
        <v>73.7386450358189</v>
      </c>
      <c r="H42" s="63" t="n">
        <v>239627</v>
      </c>
      <c r="I42" s="39" t="n">
        <f aca="false">J42/SUM(J35:J45)*100</f>
        <v>70.6315421252321</v>
      </c>
      <c r="J42" s="63" t="n">
        <v>262488</v>
      </c>
      <c r="K42" s="71" t="n">
        <f aca="false">AVERAGE(N42,P42,R42,T42)</f>
        <v>62.0055375340388</v>
      </c>
      <c r="L42" s="74" t="s">
        <v>88</v>
      </c>
      <c r="M42" s="73" t="n">
        <v>44799</v>
      </c>
      <c r="N42" s="43" t="n">
        <f aca="false">M42/SUM(M35:M43)*100</f>
        <v>60.87813230418</v>
      </c>
      <c r="O42" s="73" t="n">
        <v>179520</v>
      </c>
      <c r="P42" s="43" t="n">
        <f aca="false">O42/SUM(O35:O43)*100</f>
        <v>61.787756029228</v>
      </c>
      <c r="Q42" s="73" t="n">
        <v>154217</v>
      </c>
      <c r="R42" s="43" t="n">
        <f aca="false">Q42/SUM(Q35:Q43)*100</f>
        <v>61.1935797472373</v>
      </c>
      <c r="S42" s="73" t="n">
        <v>175116</v>
      </c>
      <c r="T42" s="43" t="n">
        <f aca="false">S42/SUM(S35:S43)*100</f>
        <v>64.1626820555098</v>
      </c>
    </row>
    <row r="43" customFormat="false" ht="50.7" hidden="false" customHeight="true" outlineLevel="0" collapsed="false">
      <c r="A43" s="71" t="n">
        <f aca="false">AVERAGE(C43,E43,G43,I43)</f>
        <v>7.07652291243523</v>
      </c>
      <c r="B43" s="74" t="s">
        <v>89</v>
      </c>
      <c r="C43" s="39" t="n">
        <f aca="false">D43/SUM(D35:D46)*100</f>
        <v>7.69559998883482</v>
      </c>
      <c r="D43" s="63" t="n">
        <v>8271</v>
      </c>
      <c r="E43" s="39" t="n">
        <f aca="false">F43/SUM(F35:F46)*100</f>
        <v>6.46486720788896</v>
      </c>
      <c r="F43" s="63" t="n">
        <v>28636</v>
      </c>
      <c r="G43" s="39" t="n">
        <f aca="false">H43/SUM(H35:H46)*100</f>
        <v>7.78445877747963</v>
      </c>
      <c r="H43" s="63" t="n">
        <v>25297</v>
      </c>
      <c r="I43" s="39" t="n">
        <f aca="false">J43/SUM(J35:J46)*100</f>
        <v>6.3611656755375</v>
      </c>
      <c r="J43" s="63" t="n">
        <v>23640</v>
      </c>
      <c r="K43" s="71" t="n">
        <f aca="false">AVERAGE(N43,P43,R43,T43)</f>
        <v>8.20450547357813</v>
      </c>
      <c r="L43" s="74" t="s">
        <v>89</v>
      </c>
      <c r="M43" s="73" t="n">
        <v>6940</v>
      </c>
      <c r="N43" s="43" t="n">
        <f aca="false">M43/SUM(M35:M43)*100</f>
        <v>9.43088547045714</v>
      </c>
      <c r="O43" s="73" t="n">
        <v>22736</v>
      </c>
      <c r="P43" s="43" t="n">
        <f aca="false">O43/SUM(O35:O43)*100</f>
        <v>7.82534771101007</v>
      </c>
      <c r="Q43" s="73" t="n">
        <v>20911</v>
      </c>
      <c r="R43" s="43" t="n">
        <f aca="false">Q43/SUM(Q35:Q43)*100</f>
        <v>8.29752197289844</v>
      </c>
      <c r="S43" s="73" t="n">
        <v>19826</v>
      </c>
      <c r="T43" s="43" t="n">
        <f aca="false">S43/SUM(S35:S43)*100</f>
        <v>7.26426673994687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81</v>
      </c>
      <c r="C52" s="50" t="n">
        <f aca="false">(D35-M35)*4</f>
        <v>508</v>
      </c>
      <c r="D52" s="50"/>
      <c r="E52" s="50" t="n">
        <f aca="false">F35-O35</f>
        <v>1312</v>
      </c>
      <c r="F52" s="50"/>
      <c r="G52" s="50" t="n">
        <f aca="false">H35-Q35</f>
        <v>784</v>
      </c>
      <c r="H52" s="50"/>
      <c r="I52" s="50" t="n">
        <f aca="false">J35-S35</f>
        <v>1495</v>
      </c>
      <c r="J52" s="50"/>
    </row>
    <row r="53" customFormat="false" ht="28.35" hidden="false" customHeight="false" outlineLevel="0" collapsed="false">
      <c r="A53" s="17"/>
      <c r="B53" s="74" t="s">
        <v>82</v>
      </c>
      <c r="C53" s="50" t="n">
        <f aca="false">(D36-M36)*4</f>
        <v>-16848</v>
      </c>
      <c r="D53" s="50"/>
      <c r="E53" s="50" t="n">
        <f aca="false">F36-O36</f>
        <v>-16252</v>
      </c>
      <c r="F53" s="50"/>
      <c r="G53" s="50" t="n">
        <f aca="false">H36-Q36</f>
        <v>-11912</v>
      </c>
      <c r="H53" s="50"/>
      <c r="I53" s="50" t="n">
        <f aca="false">J36-S36</f>
        <v>-12577</v>
      </c>
      <c r="J53" s="50"/>
    </row>
    <row r="54" customFormat="false" ht="28.35" hidden="false" customHeight="false" outlineLevel="0" collapsed="false">
      <c r="A54" s="17"/>
      <c r="B54" s="74" t="s">
        <v>83</v>
      </c>
      <c r="C54" s="50" t="n">
        <f aca="false">(D37-M37)*4</f>
        <v>-4748</v>
      </c>
      <c r="D54" s="50"/>
      <c r="E54" s="50" t="n">
        <f aca="false">F37-O37</f>
        <v>-4470</v>
      </c>
      <c r="F54" s="50"/>
      <c r="G54" s="50" t="n">
        <f aca="false">H37-Q37</f>
        <v>-2769</v>
      </c>
      <c r="H54" s="50"/>
      <c r="I54" s="50" t="n">
        <f aca="false">J37-S37</f>
        <v>-3295</v>
      </c>
      <c r="J54" s="50"/>
    </row>
    <row r="55" customFormat="false" ht="28.35" hidden="false" customHeight="false" outlineLevel="0" collapsed="false">
      <c r="A55" s="17"/>
      <c r="B55" s="74" t="s">
        <v>84</v>
      </c>
      <c r="C55" s="50" t="n">
        <f aca="false">(D38-M38)*4</f>
        <v>-29824</v>
      </c>
      <c r="D55" s="50"/>
      <c r="E55" s="50" t="n">
        <f aca="false">F38-O38</f>
        <v>-35206</v>
      </c>
      <c r="F55" s="50"/>
      <c r="G55" s="50" t="n">
        <f aca="false">H38-Q38</f>
        <v>-35221</v>
      </c>
      <c r="H55" s="50"/>
      <c r="I55" s="50" t="n">
        <f aca="false">J38-S38</f>
        <v>-30624</v>
      </c>
      <c r="J55" s="50"/>
    </row>
    <row r="56" customFormat="false" ht="28.35" hidden="false" customHeight="false" outlineLevel="0" collapsed="false">
      <c r="A56" s="17"/>
      <c r="B56" s="74" t="s">
        <v>85</v>
      </c>
      <c r="C56" s="50" t="n">
        <f aca="false">(D39-M39)*4</f>
        <v>4336</v>
      </c>
      <c r="D56" s="50"/>
      <c r="E56" s="50" t="n">
        <f aca="false">F39-O39</f>
        <v>4185</v>
      </c>
      <c r="F56" s="50"/>
      <c r="G56" s="50" t="n">
        <f aca="false">H39-Q39</f>
        <v>1322</v>
      </c>
      <c r="H56" s="50"/>
      <c r="I56" s="50" t="n">
        <f aca="false">J39-S39</f>
        <v>2175</v>
      </c>
      <c r="J56" s="50"/>
    </row>
    <row r="57" customFormat="false" ht="28.35" hidden="false" customHeight="false" outlineLevel="0" collapsed="false">
      <c r="A57" s="17"/>
      <c r="B57" s="74" t="s">
        <v>86</v>
      </c>
      <c r="C57" s="50" t="n">
        <f aca="false">(D40-M40)*4</f>
        <v>-14152</v>
      </c>
      <c r="D57" s="50"/>
      <c r="E57" s="50" t="n">
        <f aca="false">F40-O40</f>
        <v>-11087</v>
      </c>
      <c r="F57" s="50"/>
      <c r="G57" s="50" t="n">
        <f aca="false">H40-Q40</f>
        <v>-9509</v>
      </c>
      <c r="H57" s="50"/>
      <c r="I57" s="50" t="n">
        <f aca="false">J40-S40</f>
        <v>-10568</v>
      </c>
      <c r="J57" s="50"/>
    </row>
    <row r="58" customFormat="false" ht="28.35" hidden="false" customHeight="false" outlineLevel="0" collapsed="false">
      <c r="A58" s="17"/>
      <c r="B58" s="74" t="s">
        <v>87</v>
      </c>
      <c r="C58" s="50" t="n">
        <f aca="false">(D41-M41)*4</f>
        <v>36708</v>
      </c>
      <c r="D58" s="50"/>
      <c r="E58" s="50" t="n">
        <f aca="false">F41-O41</f>
        <v>56578</v>
      </c>
      <c r="F58" s="50"/>
      <c r="G58" s="50" t="n">
        <f aca="false">H41-Q41</f>
        <v>40462</v>
      </c>
      <c r="H58" s="50"/>
      <c r="I58" s="50" t="n">
        <f aca="false">J41-S41</f>
        <v>60913</v>
      </c>
      <c r="J58" s="50"/>
    </row>
    <row r="59" customFormat="false" ht="28.35" hidden="false" customHeight="false" outlineLevel="0" collapsed="false">
      <c r="A59" s="17"/>
      <c r="B59" s="74" t="s">
        <v>88</v>
      </c>
      <c r="C59" s="50" t="n">
        <f aca="false">(D42-M42)*4</f>
        <v>154252</v>
      </c>
      <c r="D59" s="50"/>
      <c r="E59" s="50" t="n">
        <f aca="false">F42-O42</f>
        <v>151445</v>
      </c>
      <c r="F59" s="50"/>
      <c r="G59" s="50" t="n">
        <f aca="false">H42-Q42</f>
        <v>85410</v>
      </c>
      <c r="H59" s="50"/>
      <c r="I59" s="50" t="n">
        <f aca="false">J42-S42</f>
        <v>87372</v>
      </c>
      <c r="J59" s="50"/>
    </row>
    <row r="60" customFormat="false" ht="41.75" hidden="false" customHeight="false" outlineLevel="0" collapsed="false">
      <c r="A60" s="17"/>
      <c r="B60" s="74" t="s">
        <v>89</v>
      </c>
      <c r="C60" s="50" t="n">
        <f aca="false">(D43-M43)*4</f>
        <v>5324</v>
      </c>
      <c r="D60" s="50"/>
      <c r="E60" s="50" t="n">
        <f aca="false">F43-O43</f>
        <v>5900</v>
      </c>
      <c r="F60" s="50"/>
      <c r="G60" s="50" t="n">
        <f aca="false">H43-Q43</f>
        <v>4386</v>
      </c>
      <c r="H60" s="50"/>
      <c r="I60" s="50" t="n">
        <f aca="false">J43-S43</f>
        <v>3814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135556</v>
      </c>
      <c r="D61" s="50"/>
      <c r="E61" s="50" t="n">
        <f aca="false">SUM(E52:E60)</f>
        <v>152405</v>
      </c>
      <c r="F61" s="50"/>
      <c r="G61" s="50" t="n">
        <f aca="false">SUM(G52:G60)</f>
        <v>72953</v>
      </c>
      <c r="H61" s="50"/>
      <c r="I61" s="50" t="n">
        <f aca="false">SUM(I52:I60)</f>
        <v>98705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</sheetData>
  <mergeCells count="7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6"/>
  <sheetViews>
    <sheetView showFormulas="false" showGridLines="true" showRowColHeaders="true" showZeros="true" rightToLeft="false" tabSelected="false" showOutlineSymbols="true" defaultGridColor="true" view="normal" topLeftCell="A42" colorId="64" zoomScale="75" zoomScaleNormal="75" zoomScalePageLayoutView="100" workbookViewId="0">
      <selection pane="topLeft" activeCell="C51" activeCellId="0" sqref="C5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08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 t="s">
        <v>93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1" t="n">
        <v>2020</v>
      </c>
      <c r="H2" s="51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6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61975490</v>
      </c>
      <c r="E4" s="6" t="s">
        <v>6</v>
      </c>
      <c r="F4" s="7" t="n">
        <v>150071473</v>
      </c>
      <c r="G4" s="6" t="s">
        <v>6</v>
      </c>
      <c r="H4" s="7" t="n">
        <v>93652355</v>
      </c>
      <c r="I4" s="6" t="s">
        <v>6</v>
      </c>
      <c r="J4" s="7" t="n">
        <v>146741178</v>
      </c>
      <c r="K4" s="9" t="s">
        <v>5</v>
      </c>
      <c r="L4" s="6" t="s">
        <v>6</v>
      </c>
      <c r="M4" s="7" t="n">
        <v>638326716</v>
      </c>
      <c r="N4" s="6" t="s">
        <v>6</v>
      </c>
      <c r="O4" s="7" t="n">
        <v>1203932729</v>
      </c>
      <c r="P4" s="6" t="s">
        <v>6</v>
      </c>
      <c r="Q4" s="14" t="n">
        <v>685813544</v>
      </c>
      <c r="R4" s="6" t="s">
        <v>6</v>
      </c>
      <c r="S4" s="7" t="n">
        <v>968712728</v>
      </c>
    </row>
    <row r="5" customFormat="false" ht="13.8" hidden="false" customHeight="false" outlineLevel="0" collapsed="false">
      <c r="A5" s="11" t="n">
        <f aca="false">D5/D4*100</f>
        <v>47.4625259114531</v>
      </c>
      <c r="B5" s="11"/>
      <c r="C5" s="12" t="s">
        <v>7</v>
      </c>
      <c r="D5" s="7" t="n">
        <v>29415133</v>
      </c>
      <c r="E5" s="12" t="s">
        <v>7</v>
      </c>
      <c r="F5" s="7" t="n">
        <v>83273852</v>
      </c>
      <c r="G5" s="12" t="s">
        <v>7</v>
      </c>
      <c r="H5" s="7" t="n">
        <v>34048162</v>
      </c>
      <c r="I5" s="12" t="s">
        <v>7</v>
      </c>
      <c r="J5" s="7" t="n">
        <v>72317905</v>
      </c>
      <c r="K5" s="15" t="n">
        <f aca="false">M5/M4*100</f>
        <v>40.3311439967993</v>
      </c>
      <c r="L5" s="12" t="s">
        <v>15</v>
      </c>
      <c r="M5" s="7" t="n">
        <v>257444467</v>
      </c>
      <c r="N5" s="12" t="s">
        <v>15</v>
      </c>
      <c r="O5" s="7" t="n">
        <v>576575999</v>
      </c>
      <c r="P5" s="13" t="s">
        <v>15</v>
      </c>
      <c r="Q5" s="14" t="n">
        <v>282070398</v>
      </c>
      <c r="R5" s="12" t="s">
        <v>15</v>
      </c>
      <c r="S5" s="7" t="n">
        <v>530903952</v>
      </c>
    </row>
    <row r="6" customFormat="false" ht="13.8" hidden="false" customHeight="false" outlineLevel="0" collapsed="false">
      <c r="A6" s="11" t="n">
        <f aca="false">D6/D4*100</f>
        <v>10.7650298529306</v>
      </c>
      <c r="B6" s="11"/>
      <c r="C6" s="12" t="s">
        <v>24</v>
      </c>
      <c r="D6" s="7" t="n">
        <v>6671680</v>
      </c>
      <c r="E6" s="12" t="s">
        <v>8</v>
      </c>
      <c r="F6" s="7" t="n">
        <v>19931231</v>
      </c>
      <c r="G6" s="12" t="s">
        <v>15</v>
      </c>
      <c r="H6" s="7" t="n">
        <v>21032545</v>
      </c>
      <c r="I6" s="12" t="s">
        <v>8</v>
      </c>
      <c r="J6" s="7" t="n">
        <v>31624883</v>
      </c>
      <c r="K6" s="15" t="n">
        <f aca="false">M6/M4*100</f>
        <v>16.5913547632244</v>
      </c>
      <c r="L6" s="12" t="s">
        <v>18</v>
      </c>
      <c r="M6" s="7" t="n">
        <v>105907050</v>
      </c>
      <c r="N6" s="12" t="s">
        <v>18</v>
      </c>
      <c r="O6" s="7" t="n">
        <v>171192968</v>
      </c>
      <c r="P6" s="13" t="s">
        <v>8</v>
      </c>
      <c r="Q6" s="14" t="n">
        <v>104146188</v>
      </c>
      <c r="R6" s="12" t="s">
        <v>8</v>
      </c>
      <c r="S6" s="7" t="n">
        <v>112069366</v>
      </c>
    </row>
    <row r="7" customFormat="false" ht="13.8" hidden="false" customHeight="false" outlineLevel="0" collapsed="false">
      <c r="A7" s="11" t="n">
        <f aca="false">D7/D4*100</f>
        <v>10.4474526946056</v>
      </c>
      <c r="B7" s="11"/>
      <c r="C7" s="12" t="s">
        <v>8</v>
      </c>
      <c r="D7" s="7" t="n">
        <v>6474860</v>
      </c>
      <c r="E7" s="12" t="s">
        <v>15</v>
      </c>
      <c r="F7" s="7" t="n">
        <v>16318522</v>
      </c>
      <c r="G7" s="12" t="s">
        <v>8</v>
      </c>
      <c r="H7" s="7" t="n">
        <v>12502917</v>
      </c>
      <c r="I7" s="12" t="s">
        <v>28</v>
      </c>
      <c r="J7" s="7" t="n">
        <v>14676751</v>
      </c>
      <c r="K7" s="15" t="n">
        <f aca="false">M7/M4*100</f>
        <v>16.1037096557933</v>
      </c>
      <c r="L7" s="12" t="s">
        <v>11</v>
      </c>
      <c r="M7" s="7" t="n">
        <v>102794281</v>
      </c>
      <c r="N7" s="12" t="s">
        <v>8</v>
      </c>
      <c r="O7" s="7" t="n">
        <v>122002153</v>
      </c>
      <c r="P7" s="13" t="s">
        <v>18</v>
      </c>
      <c r="Q7" s="14" t="n">
        <v>99807149</v>
      </c>
      <c r="R7" s="12" t="s">
        <v>18</v>
      </c>
      <c r="S7" s="7" t="n">
        <v>107857662</v>
      </c>
    </row>
    <row r="8" customFormat="false" ht="13.8" hidden="false" customHeight="false" outlineLevel="0" collapsed="false">
      <c r="A8" s="11" t="n">
        <f aca="false">D8/D4*100</f>
        <v>9.57575163988215</v>
      </c>
      <c r="B8" s="11"/>
      <c r="C8" s="12" t="s">
        <v>15</v>
      </c>
      <c r="D8" s="7" t="n">
        <v>5934619</v>
      </c>
      <c r="E8" s="12" t="s">
        <v>28</v>
      </c>
      <c r="F8" s="7" t="n">
        <v>10106509</v>
      </c>
      <c r="G8" s="12" t="s">
        <v>18</v>
      </c>
      <c r="H8" s="7" t="n">
        <v>12408331</v>
      </c>
      <c r="I8" s="12" t="s">
        <v>15</v>
      </c>
      <c r="J8" s="7" t="n">
        <v>8848952</v>
      </c>
      <c r="K8" s="15" t="n">
        <f aca="false">M8/M4*100</f>
        <v>7.34987175438855</v>
      </c>
      <c r="L8" s="12" t="s">
        <v>8</v>
      </c>
      <c r="M8" s="7" t="n">
        <v>46916195</v>
      </c>
      <c r="N8" s="12" t="s">
        <v>11</v>
      </c>
      <c r="O8" s="7" t="n">
        <v>120534217</v>
      </c>
      <c r="P8" s="13" t="s">
        <v>11</v>
      </c>
      <c r="Q8" s="14" t="n">
        <v>80612109</v>
      </c>
      <c r="R8" s="12" t="s">
        <v>11</v>
      </c>
      <c r="S8" s="7" t="n">
        <v>94380276</v>
      </c>
    </row>
    <row r="9" customFormat="false" ht="13.8" hidden="false" customHeight="false" outlineLevel="0" collapsed="false">
      <c r="A9" s="11" t="n">
        <f aca="false">D9/D4*100</f>
        <v>9.38940861943972</v>
      </c>
      <c r="B9" s="11"/>
      <c r="C9" s="12" t="s">
        <v>28</v>
      </c>
      <c r="D9" s="7" t="n">
        <v>5819132</v>
      </c>
      <c r="E9" s="12" t="s">
        <v>24</v>
      </c>
      <c r="F9" s="7" t="n">
        <v>3618487</v>
      </c>
      <c r="G9" s="12" t="s">
        <v>28</v>
      </c>
      <c r="H9" s="7" t="n">
        <v>6544600</v>
      </c>
      <c r="I9" s="12" t="s">
        <v>18</v>
      </c>
      <c r="J9" s="7" t="n">
        <v>6701472</v>
      </c>
      <c r="K9" s="15" t="n">
        <f aca="false">M9/M4*100</f>
        <v>5.4291768041869</v>
      </c>
      <c r="L9" s="12" t="s">
        <v>94</v>
      </c>
      <c r="M9" s="7" t="n">
        <v>34655886</v>
      </c>
      <c r="N9" s="12" t="s">
        <v>35</v>
      </c>
      <c r="O9" s="7" t="n">
        <v>39506056</v>
      </c>
      <c r="P9" s="13" t="s">
        <v>35</v>
      </c>
      <c r="Q9" s="14" t="n">
        <v>25064272</v>
      </c>
      <c r="R9" s="12" t="s">
        <v>25</v>
      </c>
      <c r="S9" s="7" t="n">
        <v>17224701</v>
      </c>
    </row>
    <row r="10" customFormat="false" ht="13.8" hidden="false" customHeight="false" outlineLevel="0" collapsed="false">
      <c r="A10" s="11" t="n">
        <f aca="false">D10/D4*100</f>
        <v>7.14816776761265</v>
      </c>
      <c r="B10" s="11"/>
      <c r="C10" s="12" t="s">
        <v>94</v>
      </c>
      <c r="D10" s="7" t="n">
        <v>4430112</v>
      </c>
      <c r="E10" s="12" t="s">
        <v>18</v>
      </c>
      <c r="F10" s="7" t="n">
        <v>2747237</v>
      </c>
      <c r="G10" s="12" t="s">
        <v>24</v>
      </c>
      <c r="H10" s="7" t="n">
        <v>1675334</v>
      </c>
      <c r="I10" s="12" t="s">
        <v>26</v>
      </c>
      <c r="J10" s="7" t="n">
        <v>5232474</v>
      </c>
      <c r="K10" s="15"/>
      <c r="L10" s="12" t="s">
        <v>35</v>
      </c>
      <c r="M10" s="7" t="n">
        <v>22682803</v>
      </c>
      <c r="N10" s="12" t="s">
        <v>25</v>
      </c>
      <c r="O10" s="7" t="n">
        <v>29301173</v>
      </c>
      <c r="P10" s="13" t="s">
        <v>25</v>
      </c>
      <c r="Q10" s="14" t="n">
        <v>18403324</v>
      </c>
      <c r="R10" s="12" t="s">
        <v>30</v>
      </c>
      <c r="S10" s="7" t="n">
        <v>13092772</v>
      </c>
    </row>
    <row r="11" customFormat="false" ht="13.8" hidden="false" customHeight="false" outlineLevel="0" collapsed="false">
      <c r="B11" s="8"/>
      <c r="C11" s="13"/>
      <c r="D11" s="14"/>
      <c r="E11" s="12" t="s">
        <v>26</v>
      </c>
      <c r="F11" s="7" t="n">
        <v>2742701</v>
      </c>
      <c r="G11" s="12" t="s">
        <v>35</v>
      </c>
      <c r="H11" s="7" t="n">
        <v>1257832</v>
      </c>
      <c r="I11" s="12" t="s">
        <v>19</v>
      </c>
      <c r="J11" s="7" t="n">
        <v>1197658</v>
      </c>
      <c r="K11" s="8"/>
      <c r="L11" s="12" t="s">
        <v>7</v>
      </c>
      <c r="M11" s="7" t="n">
        <v>20498173</v>
      </c>
      <c r="N11" s="12" t="s">
        <v>7</v>
      </c>
      <c r="O11" s="7" t="n">
        <v>25403393</v>
      </c>
      <c r="P11" s="13" t="s">
        <v>60</v>
      </c>
      <c r="Q11" s="14" t="n">
        <v>11786646</v>
      </c>
      <c r="R11" s="12" t="s">
        <v>19</v>
      </c>
      <c r="S11" s="7" t="n">
        <v>13025613</v>
      </c>
    </row>
    <row r="12" customFormat="false" ht="13.8" hidden="false" customHeight="false" outlineLevel="0" collapsed="false">
      <c r="B12" s="8"/>
      <c r="C12" s="13"/>
      <c r="D12" s="14"/>
      <c r="E12" s="12" t="s">
        <v>94</v>
      </c>
      <c r="F12" s="7" t="n">
        <v>2229344</v>
      </c>
      <c r="G12" s="13"/>
      <c r="H12" s="14"/>
      <c r="I12" s="13"/>
      <c r="J12" s="14"/>
      <c r="K12" s="8"/>
      <c r="L12" s="12" t="s">
        <v>28</v>
      </c>
      <c r="M12" s="7" t="n">
        <v>10789484</v>
      </c>
      <c r="N12" s="12" t="s">
        <v>19</v>
      </c>
      <c r="O12" s="7" t="n">
        <v>24199366</v>
      </c>
      <c r="P12" s="13" t="s">
        <v>19</v>
      </c>
      <c r="Q12" s="14" t="n">
        <v>10290171</v>
      </c>
      <c r="R12" s="12" t="s">
        <v>14</v>
      </c>
      <c r="S12" s="7" t="n">
        <v>10752222</v>
      </c>
    </row>
    <row r="13" customFormat="false" ht="13.8" hidden="false" customHeight="false" outlineLevel="0" collapsed="false">
      <c r="B13" s="8"/>
      <c r="C13" s="13"/>
      <c r="D13" s="14"/>
      <c r="E13" s="12" t="s">
        <v>23</v>
      </c>
      <c r="F13" s="7" t="n">
        <v>1908068</v>
      </c>
      <c r="G13" s="13"/>
      <c r="H13" s="14"/>
      <c r="I13" s="13"/>
      <c r="J13" s="14"/>
      <c r="K13" s="8"/>
      <c r="L13" s="12" t="s">
        <v>23</v>
      </c>
      <c r="M13" s="7" t="n">
        <v>5391032</v>
      </c>
      <c r="N13" s="12" t="s">
        <v>14</v>
      </c>
      <c r="O13" s="7" t="n">
        <v>17175623</v>
      </c>
      <c r="P13" s="13" t="s">
        <v>62</v>
      </c>
      <c r="Q13" s="14" t="n">
        <v>7560161</v>
      </c>
      <c r="R13" s="12" t="s">
        <v>17</v>
      </c>
      <c r="S13" s="7" t="n">
        <v>10497731</v>
      </c>
    </row>
    <row r="14" customFormat="false" ht="13.8" hidden="false" customHeight="false" outlineLevel="0" collapsed="false">
      <c r="B14" s="8"/>
      <c r="C14" s="13"/>
      <c r="D14" s="14"/>
      <c r="E14" s="13"/>
      <c r="F14" s="14"/>
      <c r="G14" s="13"/>
      <c r="H14" s="14"/>
      <c r="I14" s="13"/>
      <c r="J14" s="14"/>
      <c r="K14" s="8"/>
      <c r="L14" s="13"/>
      <c r="M14" s="14"/>
      <c r="N14" s="12" t="s">
        <v>17</v>
      </c>
      <c r="O14" s="7" t="n">
        <v>10321444</v>
      </c>
      <c r="P14" s="13" t="s">
        <v>17</v>
      </c>
      <c r="Q14" s="14" t="n">
        <v>7309091</v>
      </c>
      <c r="R14" s="12" t="s">
        <v>60</v>
      </c>
      <c r="S14" s="7" t="n">
        <v>9300423</v>
      </c>
    </row>
    <row r="15" customFormat="false" ht="13.8" hidden="false" customHeight="false" outlineLevel="0" collapsed="false">
      <c r="B15" s="8"/>
      <c r="C15" s="13"/>
      <c r="D15" s="14"/>
      <c r="E15" s="13"/>
      <c r="F15" s="14"/>
      <c r="G15" s="13"/>
      <c r="H15" s="14"/>
      <c r="I15" s="13"/>
      <c r="J15" s="14"/>
      <c r="K15" s="8"/>
      <c r="L15" s="13"/>
      <c r="M15" s="14"/>
      <c r="N15" s="12" t="s">
        <v>28</v>
      </c>
      <c r="O15" s="7" t="n">
        <v>10051365</v>
      </c>
      <c r="P15" s="13" t="s">
        <v>14</v>
      </c>
      <c r="Q15" s="14" t="n">
        <v>6243118</v>
      </c>
      <c r="R15" s="12" t="s">
        <v>24</v>
      </c>
      <c r="S15" s="7" t="n">
        <v>7674227</v>
      </c>
    </row>
    <row r="16" customFormat="false" ht="13.8" hidden="false" customHeight="false" outlineLevel="0" collapsed="false">
      <c r="B16" s="8"/>
      <c r="C16" s="17"/>
      <c r="D16" s="18"/>
      <c r="E16" s="17"/>
      <c r="F16" s="18"/>
      <c r="G16" s="17"/>
      <c r="H16" s="18"/>
      <c r="I16" s="17"/>
      <c r="J16" s="18"/>
      <c r="L16" s="17"/>
      <c r="M16" s="14"/>
      <c r="N16" s="17"/>
      <c r="O16" s="18"/>
      <c r="P16" s="17"/>
      <c r="Q16" s="18"/>
      <c r="R16" s="17"/>
      <c r="S16" s="18"/>
    </row>
    <row r="17" customFormat="false" ht="13.8" hidden="false" customHeight="false" outlineLevel="0" collapsed="false">
      <c r="B17" s="8"/>
      <c r="C17" s="17"/>
      <c r="D17" s="18"/>
      <c r="E17" s="17"/>
      <c r="F17" s="18"/>
      <c r="G17" s="17"/>
      <c r="H17" s="18"/>
      <c r="I17" s="17"/>
      <c r="J17" s="18"/>
      <c r="L17" s="17"/>
      <c r="M17" s="14"/>
      <c r="N17" s="17"/>
      <c r="O17" s="18"/>
      <c r="P17" s="17"/>
      <c r="Q17" s="18"/>
      <c r="R17" s="17"/>
      <c r="S17" s="18"/>
    </row>
    <row r="18" customFormat="false" ht="13.8" hidden="false" customHeight="false" outlineLevel="0" collapsed="false">
      <c r="B18" s="8"/>
      <c r="C18" s="17"/>
      <c r="D18" s="18"/>
      <c r="E18" s="17"/>
      <c r="F18" s="18"/>
      <c r="G18" s="17"/>
      <c r="H18" s="18"/>
      <c r="I18" s="17"/>
      <c r="J18" s="18"/>
      <c r="L18" s="17"/>
      <c r="M18" s="14"/>
      <c r="N18" s="17"/>
      <c r="O18" s="18"/>
      <c r="P18" s="17"/>
      <c r="Q18" s="18"/>
      <c r="R18" s="17"/>
      <c r="S18" s="18"/>
    </row>
    <row r="19" customFormat="false" ht="13.8" hidden="false" customHeight="false" outlineLevel="0" collapsed="false">
      <c r="B19" s="8"/>
      <c r="C19" s="17"/>
      <c r="D19" s="18"/>
      <c r="E19" s="17"/>
      <c r="F19" s="18"/>
      <c r="G19" s="17"/>
      <c r="H19" s="18"/>
      <c r="I19" s="17"/>
      <c r="J19" s="18"/>
      <c r="L19" s="17"/>
      <c r="M19" s="14"/>
      <c r="N19" s="17"/>
      <c r="O19" s="18"/>
      <c r="P19" s="17"/>
      <c r="Q19" s="18"/>
      <c r="R19" s="17"/>
      <c r="S19" s="18"/>
    </row>
    <row r="20" customFormat="false" ht="13.8" hidden="false" customHeight="false" outlineLevel="0" collapsed="false">
      <c r="B20" s="8"/>
      <c r="C20" s="13"/>
      <c r="D20" s="14"/>
      <c r="E20" s="17"/>
      <c r="F20" s="18"/>
      <c r="G20" s="17"/>
      <c r="H20" s="18"/>
      <c r="I20" s="17"/>
      <c r="J20" s="18"/>
      <c r="L20" s="17"/>
      <c r="M20" s="14"/>
      <c r="N20" s="17"/>
      <c r="O20" s="18"/>
      <c r="P20" s="17"/>
      <c r="Q20" s="18"/>
      <c r="R20" s="17"/>
      <c r="S20" s="18"/>
    </row>
    <row r="21" customFormat="false" ht="13.8" hidden="false" customHeight="false" outlineLevel="0" collapsed="false">
      <c r="B21" s="8"/>
      <c r="C21" s="13"/>
      <c r="D21" s="14"/>
      <c r="E21" s="17"/>
      <c r="F21" s="18"/>
      <c r="G21" s="17"/>
      <c r="H21" s="18"/>
      <c r="I21" s="17"/>
      <c r="J21" s="18"/>
      <c r="L21" s="17"/>
      <c r="M21" s="14"/>
      <c r="N21" s="17"/>
      <c r="O21" s="18"/>
      <c r="P21" s="17"/>
      <c r="Q21" s="18"/>
      <c r="R21" s="17"/>
      <c r="S21" s="18"/>
    </row>
    <row r="22" customFormat="false" ht="13.8" hidden="false" customHeight="false" outlineLevel="0" collapsed="false">
      <c r="B22" s="8"/>
      <c r="C22" s="13"/>
      <c r="D22" s="14"/>
      <c r="E22" s="17"/>
      <c r="F22" s="18"/>
      <c r="G22" s="17"/>
      <c r="H22" s="18"/>
      <c r="I22" s="17"/>
      <c r="J22" s="18"/>
      <c r="L22" s="17"/>
      <c r="M22" s="14"/>
      <c r="N22" s="17"/>
      <c r="O22" s="18"/>
      <c r="P22" s="17"/>
      <c r="Q22" s="18"/>
      <c r="R22" s="17"/>
      <c r="S22" s="18"/>
    </row>
    <row r="23" customFormat="false" ht="13.8" hidden="false" customHeight="false" outlineLevel="0" collapsed="false">
      <c r="B23" s="8"/>
      <c r="C23" s="13"/>
      <c r="D23" s="14"/>
      <c r="E23" s="17"/>
      <c r="F23" s="18"/>
      <c r="G23" s="17"/>
      <c r="H23" s="18"/>
      <c r="I23" s="17"/>
      <c r="J23" s="18"/>
      <c r="L23" s="17"/>
      <c r="M23" s="14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3"/>
      <c r="D24" s="14"/>
      <c r="E24" s="17"/>
      <c r="F24" s="18"/>
      <c r="G24" s="17"/>
      <c r="H24" s="18"/>
      <c r="I24" s="17"/>
      <c r="J24" s="18"/>
      <c r="L24" s="17"/>
      <c r="M24" s="14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-576351226</v>
      </c>
      <c r="C28" s="17"/>
      <c r="D28" s="22" t="n">
        <f aca="false">B28*4</f>
        <v>-2305404904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-1053861256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-592161189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-821971550</v>
      </c>
      <c r="C31" s="17"/>
      <c r="D31" s="23" t="n">
        <f aca="false">SUM(D5:D24)/D4*100</f>
        <v>94.7883364859237</v>
      </c>
      <c r="E31" s="23"/>
      <c r="F31" s="23" t="n">
        <f aca="false">SUM(F5:F27)/F4*100</f>
        <v>95.2052699582685</v>
      </c>
      <c r="G31" s="24"/>
      <c r="H31" s="23" t="n">
        <f aca="false">SUM(H5:H25)/H4*100</f>
        <v>95.5338720526569</v>
      </c>
      <c r="I31" s="24"/>
      <c r="J31" s="23" t="n">
        <f aca="false">SUM(J5:J27)/J4*100</f>
        <v>95.8150240554836</v>
      </c>
      <c r="L31" s="17"/>
      <c r="M31" s="55" t="n">
        <f aca="false">SUM(M5:M30)/M4*100</f>
        <v>95.1048038227496</v>
      </c>
      <c r="N31" s="24"/>
      <c r="O31" s="55" t="n">
        <f aca="false">SUM(O5:O30)/O4*100</f>
        <v>95.2099506383633</v>
      </c>
      <c r="P31" s="24"/>
      <c r="Q31" s="55" t="n">
        <f aca="false">SUM(Q5:Q30)/Q4*100</f>
        <v>95.2580526756118</v>
      </c>
      <c r="R31" s="17"/>
      <c r="S31" s="18"/>
      <c r="T31" s="55" t="n">
        <f aca="false">SUM(S5:S31)/S4*100</f>
        <v>95.6711848840289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</row>
    <row r="35" customFormat="false" ht="13.8" hidden="false" customHeight="false" outlineLevel="0" collapsed="false">
      <c r="A35" s="75" t="s">
        <v>95</v>
      </c>
      <c r="B35" s="75"/>
      <c r="C35" s="76"/>
      <c r="D35" s="77"/>
      <c r="E35" s="76"/>
      <c r="F35" s="77"/>
      <c r="G35" s="76"/>
      <c r="H35" s="77"/>
      <c r="I35" s="76"/>
      <c r="J35" s="77"/>
    </row>
    <row r="36" customFormat="false" ht="28.35" hidden="false" customHeight="false" outlineLevel="0" collapsed="false">
      <c r="A36" s="54" t="n">
        <f aca="false">AVERAGE(C36,E36,G36,I36)</f>
        <v>0.0972290404455883</v>
      </c>
      <c r="B36" s="27" t="s">
        <v>96</v>
      </c>
      <c r="C36" s="39" t="n">
        <f aca="false">D36/SUM(D36:D38)*100</f>
        <v>0</v>
      </c>
      <c r="D36" s="63" t="n">
        <v>0</v>
      </c>
      <c r="E36" s="39" t="n">
        <f aca="false">F36/SUM(F36:F38)*100</f>
        <v>0.108681816846661</v>
      </c>
      <c r="F36" s="63" t="n">
        <v>111</v>
      </c>
      <c r="G36" s="39" t="n">
        <f aca="false">H36/SUM(H36:H38)*100</f>
        <v>0.163270937773076</v>
      </c>
      <c r="H36" s="63" t="n">
        <v>71</v>
      </c>
      <c r="I36" s="39" t="n">
        <f aca="false">J36/SUM(J36:J38)*100</f>
        <v>0.116963407162616</v>
      </c>
      <c r="J36" s="63" t="n">
        <v>126</v>
      </c>
    </row>
    <row r="37" customFormat="false" ht="28.35" hidden="false" customHeight="false" outlineLevel="0" collapsed="false">
      <c r="A37" s="54" t="n">
        <f aca="false">AVERAGE(C37,E37,G37,I37)</f>
        <v>95.8463734410502</v>
      </c>
      <c r="B37" s="27" t="s">
        <v>97</v>
      </c>
      <c r="C37" s="39" t="n">
        <f aca="false">D37/SUM(D36:D38)*100</f>
        <v>97.009165460685</v>
      </c>
      <c r="D37" s="63" t="n">
        <v>32176</v>
      </c>
      <c r="E37" s="39" t="n">
        <f aca="false">F37/SUM(F36:F38)*100</f>
        <v>96.3645442707059</v>
      </c>
      <c r="F37" s="63" t="n">
        <v>98420</v>
      </c>
      <c r="G37" s="39" t="n">
        <f aca="false">H37/SUM(H36:H38)*100</f>
        <v>92.8114795566389</v>
      </c>
      <c r="H37" s="63" t="n">
        <v>40360</v>
      </c>
      <c r="I37" s="39" t="n">
        <f aca="false">J37/SUM(J36:J38)*100</f>
        <v>97.200304476171</v>
      </c>
      <c r="J37" s="63" t="n">
        <v>104710</v>
      </c>
    </row>
    <row r="38" customFormat="false" ht="28.35" hidden="false" customHeight="false" outlineLevel="0" collapsed="false">
      <c r="A38" s="54" t="n">
        <f aca="false">AVERAGE(C38,E38,G38,I38)</f>
        <v>4.05639751850422</v>
      </c>
      <c r="B38" s="27" t="s">
        <v>98</v>
      </c>
      <c r="C38" s="39" t="n">
        <f aca="false">D38/SUM(D36:D38)*100</f>
        <v>2.990834539315</v>
      </c>
      <c r="D38" s="63" t="n">
        <v>992</v>
      </c>
      <c r="E38" s="39" t="n">
        <f aca="false">F38/SUM(F36:F38)*100</f>
        <v>3.52677391244749</v>
      </c>
      <c r="F38" s="63" t="n">
        <v>3602</v>
      </c>
      <c r="G38" s="39" t="n">
        <f aca="false">H38/SUM(H36:H38)*100</f>
        <v>7.02524950558801</v>
      </c>
      <c r="H38" s="63" t="n">
        <v>3055</v>
      </c>
      <c r="I38" s="39" t="n">
        <f aca="false">J38/SUM(J36:J38)*100</f>
        <v>2.68273211666636</v>
      </c>
      <c r="J38" s="63" t="n">
        <v>2890</v>
      </c>
    </row>
    <row r="39" customFormat="false" ht="30.8" hidden="false" customHeight="true" outlineLevel="0" collapsed="false">
      <c r="A39" s="54" t="n">
        <f aca="false">AVERAGE(C39,E39,G39,I39)</f>
        <v>39.6670490407737</v>
      </c>
      <c r="B39" s="27" t="s">
        <v>99</v>
      </c>
      <c r="C39" s="39" t="n">
        <f aca="false">D39/SUM(D37:D39)*100</f>
        <v>46.4825093584613</v>
      </c>
      <c r="D39" s="63" t="n">
        <v>28808</v>
      </c>
      <c r="E39" s="39" t="n">
        <f aca="false">F39/SUM(F37:F39)*100</f>
        <v>31.9676449210128</v>
      </c>
      <c r="F39" s="63" t="n">
        <v>47939</v>
      </c>
      <c r="G39" s="39" t="n">
        <f aca="false">H39/SUM(H37:H39)*100</f>
        <v>53.6075313628689</v>
      </c>
      <c r="H39" s="63" t="n">
        <v>50167</v>
      </c>
      <c r="I39" s="39" t="n">
        <f aca="false">J39/SUM(J37:J39)*100</f>
        <v>26.6105105207516</v>
      </c>
      <c r="J39" s="63" t="n">
        <v>39015</v>
      </c>
    </row>
    <row r="42" customFormat="false" ht="13.8" hidden="false" customHeight="false" outlineLevel="0" collapsed="false">
      <c r="A42" s="75" t="s">
        <v>95</v>
      </c>
      <c r="B42" s="75"/>
      <c r="C42" s="78"/>
      <c r="D42" s="78"/>
      <c r="E42" s="78"/>
      <c r="F42" s="78"/>
      <c r="G42" s="78"/>
      <c r="H42" s="78"/>
      <c r="I42" s="78"/>
      <c r="J42" s="78"/>
    </row>
    <row r="43" customFormat="false" ht="13.8" hidden="false" customHeight="false" outlineLevel="0" collapsed="false">
      <c r="A43" s="75"/>
      <c r="B43" s="33"/>
      <c r="C43" s="30" t="s">
        <v>2</v>
      </c>
      <c r="D43" s="30"/>
      <c r="E43" s="31" t="n">
        <v>2021</v>
      </c>
      <c r="F43" s="31"/>
      <c r="G43" s="31" t="n">
        <v>2020</v>
      </c>
      <c r="H43" s="31"/>
      <c r="I43" s="31" t="n">
        <v>2019</v>
      </c>
      <c r="J43" s="31"/>
    </row>
    <row r="44" customFormat="false" ht="28.35" hidden="false" customHeight="false" outlineLevel="0" collapsed="false">
      <c r="A44" s="54" t="n">
        <f aca="false">AVERAGE(C44,E44,G44,I44)</f>
        <v>3.12959630534662</v>
      </c>
      <c r="B44" s="27" t="s">
        <v>96</v>
      </c>
      <c r="C44" s="39" t="n">
        <f aca="false">D44/SUM(D44:D46)*100</f>
        <v>2.51238213845589</v>
      </c>
      <c r="D44" s="63" t="n">
        <v>9643</v>
      </c>
      <c r="E44" s="39" t="n">
        <f aca="false">F44/SUM(F44:F46)*100</f>
        <v>3.26687900772877</v>
      </c>
      <c r="F44" s="63" t="n">
        <v>28688</v>
      </c>
      <c r="G44" s="39" t="n">
        <f aca="false">H44/SUM(H44:H46)*100</f>
        <v>3.56708290798082</v>
      </c>
      <c r="H44" s="63" t="n">
        <v>18205</v>
      </c>
      <c r="I44" s="39" t="n">
        <f aca="false">J44/SUM(J44:J46)*100</f>
        <v>3.17204116722102</v>
      </c>
      <c r="J44" s="63" t="n">
        <v>25902</v>
      </c>
    </row>
    <row r="45" customFormat="false" ht="28.35" hidden="false" customHeight="false" outlineLevel="0" collapsed="false">
      <c r="A45" s="54" t="n">
        <f aca="false">AVERAGE(C45,E45,G45,I45)</f>
        <v>75.8631802593366</v>
      </c>
      <c r="B45" s="27" t="s">
        <v>97</v>
      </c>
      <c r="C45" s="39" t="n">
        <f aca="false">D45/SUM(D44:D46)*100</f>
        <v>66.7366649384215</v>
      </c>
      <c r="D45" s="63" t="n">
        <v>256148</v>
      </c>
      <c r="E45" s="39" t="n">
        <f aca="false">F45/SUM(F44:F46)*100</f>
        <v>78.0272551178789</v>
      </c>
      <c r="F45" s="63" t="n">
        <v>685194</v>
      </c>
      <c r="G45" s="39" t="n">
        <f aca="false">H45/SUM(H44:H46)*100</f>
        <v>76.5009473686273</v>
      </c>
      <c r="H45" s="63" t="n">
        <v>390431</v>
      </c>
      <c r="I45" s="39" t="n">
        <f aca="false">J45/SUM(J44:J46)*100</f>
        <v>82.1878536124187</v>
      </c>
      <c r="J45" s="63" t="n">
        <v>671123</v>
      </c>
    </row>
    <row r="46" customFormat="false" ht="28.35" hidden="false" customHeight="false" outlineLevel="0" collapsed="false">
      <c r="A46" s="54" t="n">
        <f aca="false">AVERAGE(C46,E46,G46,I46)</f>
        <v>21.0072234353168</v>
      </c>
      <c r="B46" s="27" t="s">
        <v>98</v>
      </c>
      <c r="C46" s="39" t="n">
        <f aca="false">D46/SUM(D44:D46)*100</f>
        <v>30.7509529231226</v>
      </c>
      <c r="D46" s="63" t="n">
        <v>118028</v>
      </c>
      <c r="E46" s="39" t="n">
        <f aca="false">F46/SUM(F44:F46)*100</f>
        <v>18.7058658743923</v>
      </c>
      <c r="F46" s="63" t="n">
        <v>164265</v>
      </c>
      <c r="G46" s="39" t="n">
        <f aca="false">H46/SUM(H44:H46)*100</f>
        <v>19.9319697233919</v>
      </c>
      <c r="H46" s="63" t="n">
        <v>101725</v>
      </c>
      <c r="I46" s="39" t="n">
        <f aca="false">J46/SUM(J44:J46)*100</f>
        <v>14.6401052203602</v>
      </c>
      <c r="J46" s="63" t="n">
        <v>119547</v>
      </c>
    </row>
    <row r="47" customFormat="false" ht="30.8" hidden="false" customHeight="true" outlineLevel="0" collapsed="false">
      <c r="A47" s="54" t="n">
        <f aca="false">AVERAGE(C47,E47,G47,I47)</f>
        <v>27.6552097332371</v>
      </c>
      <c r="B47" s="27" t="s">
        <v>99</v>
      </c>
      <c r="C47" s="39" t="n">
        <f aca="false">D47/SUM(D45:D47)*100</f>
        <v>40.4825643448288</v>
      </c>
      <c r="D47" s="63" t="n">
        <v>254507</v>
      </c>
      <c r="E47" s="39" t="n">
        <f aca="false">F47/SUM(F45:F47)*100</f>
        <v>27.7206265252152</v>
      </c>
      <c r="F47" s="63" t="n">
        <v>325785</v>
      </c>
      <c r="G47" s="39" t="n">
        <f aca="false">H47/SUM(H45:H47)*100</f>
        <v>26.2806916633713</v>
      </c>
      <c r="H47" s="63" t="n">
        <v>175452</v>
      </c>
      <c r="I47" s="39" t="n">
        <f aca="false">J47/SUM(J45:J47)*100</f>
        <v>16.1369563995329</v>
      </c>
      <c r="J47" s="63" t="n">
        <v>152141</v>
      </c>
    </row>
    <row r="49" customFormat="false" ht="14.9" hidden="false" customHeight="false" outlineLevel="0" collapsed="false">
      <c r="B49" s="79" t="s">
        <v>43</v>
      </c>
      <c r="C49" s="80" t="s">
        <v>71</v>
      </c>
      <c r="D49" s="80"/>
      <c r="E49" s="80"/>
      <c r="F49" s="80"/>
      <c r="G49" s="80"/>
      <c r="H49" s="80"/>
      <c r="I49" s="80"/>
      <c r="J49" s="80"/>
    </row>
    <row r="50" customFormat="false" ht="13.8" hidden="false" customHeight="false" outlineLevel="0" collapsed="false">
      <c r="A50" s="81" t="s">
        <v>95</v>
      </c>
      <c r="B50" s="81"/>
      <c r="C50" s="30" t="s">
        <v>2</v>
      </c>
      <c r="D50" s="30"/>
      <c r="E50" s="31" t="n">
        <v>2021</v>
      </c>
      <c r="F50" s="31"/>
      <c r="G50" s="31" t="n">
        <v>2020</v>
      </c>
      <c r="H50" s="31"/>
      <c r="I50" s="31" t="n">
        <v>2019</v>
      </c>
      <c r="J50" s="31"/>
    </row>
    <row r="51" customFormat="false" ht="28.35" hidden="false" customHeight="false" outlineLevel="0" collapsed="false">
      <c r="A51" s="82"/>
      <c r="B51" s="27" t="s">
        <v>96</v>
      </c>
      <c r="C51" s="83" t="n">
        <f aca="false">(D36-D44)*4</f>
        <v>-38572</v>
      </c>
      <c r="D51" s="83"/>
      <c r="E51" s="83" t="n">
        <f aca="false">F36-F44</f>
        <v>-28577</v>
      </c>
      <c r="F51" s="83"/>
      <c r="G51" s="83" t="n">
        <f aca="false">H36-H44</f>
        <v>-18134</v>
      </c>
      <c r="H51" s="83"/>
      <c r="I51" s="50" t="n">
        <f aca="false">J36-J44</f>
        <v>-25776</v>
      </c>
      <c r="J51" s="50"/>
    </row>
    <row r="52" customFormat="false" ht="28.35" hidden="false" customHeight="false" outlineLevel="0" collapsed="false">
      <c r="A52" s="82"/>
      <c r="B52" s="27" t="s">
        <v>97</v>
      </c>
      <c r="C52" s="83" t="n">
        <f aca="false">(D37-D45)*4</f>
        <v>-895888</v>
      </c>
      <c r="D52" s="83"/>
      <c r="E52" s="83" t="n">
        <f aca="false">F37-F45</f>
        <v>-586774</v>
      </c>
      <c r="F52" s="83"/>
      <c r="G52" s="83" t="n">
        <f aca="false">H37-H45</f>
        <v>-350071</v>
      </c>
      <c r="H52" s="83"/>
      <c r="I52" s="50" t="n">
        <f aca="false">J37-J45</f>
        <v>-566413</v>
      </c>
      <c r="J52" s="50"/>
    </row>
    <row r="53" customFormat="false" ht="28.35" hidden="false" customHeight="false" outlineLevel="0" collapsed="false">
      <c r="A53" s="82"/>
      <c r="B53" s="27" t="s">
        <v>98</v>
      </c>
      <c r="C53" s="83" t="n">
        <f aca="false">(D38-D46)*4</f>
        <v>-468144</v>
      </c>
      <c r="D53" s="83"/>
      <c r="E53" s="83" t="n">
        <f aca="false">F38-F46</f>
        <v>-160663</v>
      </c>
      <c r="F53" s="83"/>
      <c r="G53" s="83" t="n">
        <f aca="false">H38-H46</f>
        <v>-98670</v>
      </c>
      <c r="H53" s="83"/>
      <c r="I53" s="50" t="n">
        <f aca="false">J38-J46</f>
        <v>-116657</v>
      </c>
      <c r="J53" s="50"/>
    </row>
    <row r="54" customFormat="false" ht="28.35" hidden="false" customHeight="false" outlineLevel="0" collapsed="false">
      <c r="B54" s="27" t="s">
        <v>99</v>
      </c>
      <c r="C54" s="83" t="n">
        <f aca="false">(D39-D47)*4</f>
        <v>-902796</v>
      </c>
      <c r="D54" s="83"/>
      <c r="E54" s="83" t="n">
        <f aca="false">F39-F47</f>
        <v>-277846</v>
      </c>
      <c r="F54" s="83"/>
      <c r="G54" s="83" t="n">
        <f aca="false">H39-H47</f>
        <v>-125285</v>
      </c>
      <c r="H54" s="83"/>
      <c r="I54" s="50" t="n">
        <f aca="false">J39-J47</f>
        <v>-113126</v>
      </c>
      <c r="J54" s="50"/>
    </row>
    <row r="55" customFormat="false" ht="13.8" hidden="false" customHeight="false" outlineLevel="0" collapsed="false">
      <c r="A55" s="17"/>
      <c r="B55" s="18" t="s">
        <v>6</v>
      </c>
      <c r="C55" s="50" t="n">
        <f aca="false">SUM(C51:C53)</f>
        <v>-1402604</v>
      </c>
      <c r="D55" s="50"/>
      <c r="E55" s="50" t="n">
        <f aca="false">SUM(E51:E53)</f>
        <v>-776014</v>
      </c>
      <c r="F55" s="50"/>
      <c r="G55" s="50" t="n">
        <f aca="false">SUM(G51:G53)</f>
        <v>-466875</v>
      </c>
      <c r="H55" s="50"/>
      <c r="I55" s="50" t="n">
        <f aca="false">SUM(I51:I53)</f>
        <v>-708846</v>
      </c>
      <c r="J55" s="50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</sheetData>
  <mergeCells count="5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33:B33"/>
    <mergeCell ref="C33:D33"/>
    <mergeCell ref="E33:F33"/>
    <mergeCell ref="G33:H33"/>
    <mergeCell ref="I33:J33"/>
    <mergeCell ref="A35:B35"/>
    <mergeCell ref="A42:B42"/>
    <mergeCell ref="C42:J42"/>
    <mergeCell ref="C43:D43"/>
    <mergeCell ref="E43:F43"/>
    <mergeCell ref="G43:H43"/>
    <mergeCell ref="I43:J43"/>
    <mergeCell ref="C49:J49"/>
    <mergeCell ref="A50:B50"/>
    <mergeCell ref="C50:D50"/>
    <mergeCell ref="E50:F50"/>
    <mergeCell ref="G50:H50"/>
    <mergeCell ref="I50:J50"/>
    <mergeCell ref="A51:A5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39" colorId="64" zoomScale="75" zoomScaleNormal="75" zoomScalePageLayoutView="100" workbookViewId="0">
      <selection pane="topLeft" activeCell="A33" activeCellId="0" sqref="A3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 t="s">
        <v>101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51" t="n">
        <v>2021</v>
      </c>
      <c r="F2" s="51"/>
      <c r="G2" s="52" t="n">
        <v>2020</v>
      </c>
      <c r="H2" s="52"/>
      <c r="I2" s="51" t="n">
        <v>2019</v>
      </c>
      <c r="J2" s="51"/>
      <c r="K2" s="53"/>
      <c r="L2" s="51" t="s">
        <v>2</v>
      </c>
      <c r="M2" s="51"/>
      <c r="N2" s="51" t="n">
        <v>2021</v>
      </c>
      <c r="O2" s="51"/>
      <c r="P2" s="51" t="n">
        <v>2020</v>
      </c>
      <c r="Q2" s="51"/>
      <c r="R2" s="51" t="n">
        <v>2019</v>
      </c>
      <c r="S2" s="5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3241916</v>
      </c>
      <c r="E4" s="6" t="s">
        <v>6</v>
      </c>
      <c r="F4" s="7" t="n">
        <v>18247199</v>
      </c>
      <c r="G4" s="8" t="s">
        <v>6</v>
      </c>
      <c r="H4" s="14" t="n">
        <v>10114296</v>
      </c>
      <c r="I4" s="6" t="s">
        <v>6</v>
      </c>
      <c r="J4" s="7" t="n">
        <v>14147814</v>
      </c>
      <c r="K4" s="9" t="s">
        <v>5</v>
      </c>
      <c r="L4" s="6" t="s">
        <v>6</v>
      </c>
      <c r="M4" s="7" t="n">
        <v>16769863</v>
      </c>
      <c r="N4" s="6" t="s">
        <v>6</v>
      </c>
      <c r="O4" s="7" t="n">
        <v>78525409</v>
      </c>
      <c r="P4" s="6" t="s">
        <v>6</v>
      </c>
      <c r="Q4" s="7" t="n">
        <v>57459986</v>
      </c>
      <c r="R4" s="6" t="s">
        <v>6</v>
      </c>
      <c r="S4" s="7" t="n">
        <v>50764292</v>
      </c>
    </row>
    <row r="5" customFormat="false" ht="13.8" hidden="false" customHeight="false" outlineLevel="0" collapsed="false">
      <c r="A5" s="11" t="n">
        <f aca="false">D5/D4*100</f>
        <v>61.476176433936</v>
      </c>
      <c r="B5" s="11"/>
      <c r="C5" s="12" t="s">
        <v>7</v>
      </c>
      <c r="D5" s="7" t="n">
        <v>1993006</v>
      </c>
      <c r="E5" s="12" t="s">
        <v>7</v>
      </c>
      <c r="F5" s="7" t="n">
        <v>9697177</v>
      </c>
      <c r="G5" s="13" t="s">
        <v>7</v>
      </c>
      <c r="H5" s="14" t="n">
        <v>6527334</v>
      </c>
      <c r="I5" s="12" t="s">
        <v>7</v>
      </c>
      <c r="J5" s="7" t="n">
        <v>8340374</v>
      </c>
      <c r="K5" s="15" t="n">
        <f aca="false">M5/M4*100</f>
        <v>52.7447898650096</v>
      </c>
      <c r="L5" s="12" t="s">
        <v>8</v>
      </c>
      <c r="M5" s="7" t="n">
        <v>8845229</v>
      </c>
      <c r="N5" s="12" t="s">
        <v>8</v>
      </c>
      <c r="O5" s="7" t="n">
        <v>39207580</v>
      </c>
      <c r="P5" s="12" t="s">
        <v>8</v>
      </c>
      <c r="Q5" s="7" t="n">
        <v>21974572</v>
      </c>
      <c r="R5" s="12" t="s">
        <v>8</v>
      </c>
      <c r="S5" s="7" t="n">
        <v>20043352</v>
      </c>
    </row>
    <row r="6" customFormat="false" ht="13.8" hidden="false" customHeight="false" outlineLevel="0" collapsed="false">
      <c r="A6" s="11" t="n">
        <f aca="false">D6/D4*100</f>
        <v>18.0980629973139</v>
      </c>
      <c r="B6" s="11"/>
      <c r="C6" s="12" t="s">
        <v>23</v>
      </c>
      <c r="D6" s="7" t="n">
        <v>586724</v>
      </c>
      <c r="E6" s="12" t="s">
        <v>23</v>
      </c>
      <c r="F6" s="7" t="n">
        <v>4636350</v>
      </c>
      <c r="G6" s="13" t="s">
        <v>23</v>
      </c>
      <c r="H6" s="14" t="n">
        <v>2287485</v>
      </c>
      <c r="I6" s="12" t="s">
        <v>23</v>
      </c>
      <c r="J6" s="7" t="n">
        <v>4604132</v>
      </c>
      <c r="K6" s="15" t="n">
        <f aca="false">M6/M4*100</f>
        <v>15.2589678281808</v>
      </c>
      <c r="L6" s="12" t="s">
        <v>60</v>
      </c>
      <c r="M6" s="7" t="n">
        <v>2558908</v>
      </c>
      <c r="N6" s="12" t="s">
        <v>18</v>
      </c>
      <c r="O6" s="7" t="n">
        <v>15087555</v>
      </c>
      <c r="P6" s="12" t="s">
        <v>18</v>
      </c>
      <c r="Q6" s="7" t="n">
        <v>17612652</v>
      </c>
      <c r="R6" s="12" t="s">
        <v>18</v>
      </c>
      <c r="S6" s="7" t="n">
        <v>14644676</v>
      </c>
    </row>
    <row r="7" customFormat="false" ht="13.8" hidden="false" customHeight="false" outlineLevel="0" collapsed="false">
      <c r="A7" s="11" t="n">
        <f aca="false">D7/D4*100</f>
        <v>12.4734879003651</v>
      </c>
      <c r="B7" s="11"/>
      <c r="C7" s="12" t="s">
        <v>21</v>
      </c>
      <c r="D7" s="7" t="n">
        <v>404380</v>
      </c>
      <c r="E7" s="12" t="s">
        <v>21</v>
      </c>
      <c r="F7" s="7" t="n">
        <v>1327289</v>
      </c>
      <c r="G7" s="13" t="s">
        <v>21</v>
      </c>
      <c r="H7" s="14" t="n">
        <v>782224</v>
      </c>
      <c r="I7" s="12" t="s">
        <v>21</v>
      </c>
      <c r="J7" s="7" t="n">
        <v>720971</v>
      </c>
      <c r="K7" s="15" t="n">
        <f aca="false">M7/M4*100</f>
        <v>8.66646316669373</v>
      </c>
      <c r="L7" s="12" t="s">
        <v>18</v>
      </c>
      <c r="M7" s="7" t="n">
        <v>1453354</v>
      </c>
      <c r="N7" s="12" t="s">
        <v>60</v>
      </c>
      <c r="O7" s="7" t="n">
        <v>7398090</v>
      </c>
      <c r="P7" s="12" t="s">
        <v>102</v>
      </c>
      <c r="Q7" s="7" t="n">
        <v>7524611</v>
      </c>
      <c r="R7" s="12" t="s">
        <v>102</v>
      </c>
      <c r="S7" s="7" t="n">
        <v>6684076</v>
      </c>
    </row>
    <row r="8" customFormat="false" ht="13.8" hidden="false" customHeight="false" outlineLevel="0" collapsed="false">
      <c r="A8" s="54"/>
      <c r="B8" s="49"/>
      <c r="C8" s="12" t="s">
        <v>15</v>
      </c>
      <c r="D8" s="7" t="n">
        <v>100518</v>
      </c>
      <c r="E8" s="12" t="s">
        <v>8</v>
      </c>
      <c r="F8" s="7" t="n">
        <v>1242178</v>
      </c>
      <c r="G8" s="13"/>
      <c r="H8" s="14"/>
      <c r="I8" s="13"/>
      <c r="J8" s="14"/>
      <c r="K8" s="15" t="n">
        <f aca="false">M8/M4*100</f>
        <v>5.75798979395359</v>
      </c>
      <c r="L8" s="12" t="s">
        <v>102</v>
      </c>
      <c r="M8" s="7" t="n">
        <v>965607</v>
      </c>
      <c r="N8" s="12" t="s">
        <v>102</v>
      </c>
      <c r="O8" s="7" t="n">
        <v>4951398</v>
      </c>
      <c r="P8" s="12" t="s">
        <v>60</v>
      </c>
      <c r="Q8" s="7" t="n">
        <v>2659730</v>
      </c>
      <c r="R8" s="12" t="s">
        <v>60</v>
      </c>
      <c r="S8" s="7" t="n">
        <v>2741043</v>
      </c>
    </row>
    <row r="9" customFormat="false" ht="13.8" hidden="false" customHeight="false" outlineLevel="0" collapsed="false">
      <c r="A9" s="54"/>
      <c r="B9" s="49"/>
      <c r="C9" s="13"/>
      <c r="D9" s="14"/>
      <c r="E9" s="12" t="s">
        <v>15</v>
      </c>
      <c r="F9" s="7" t="n">
        <v>670834</v>
      </c>
      <c r="G9" s="13"/>
      <c r="H9" s="14"/>
      <c r="I9" s="13"/>
      <c r="J9" s="14"/>
      <c r="K9" s="15"/>
      <c r="L9" s="12" t="s">
        <v>15</v>
      </c>
      <c r="M9" s="7" t="n">
        <v>624191</v>
      </c>
      <c r="N9" s="12" t="s">
        <v>15</v>
      </c>
      <c r="O9" s="7" t="n">
        <v>2408245</v>
      </c>
      <c r="P9" s="12" t="s">
        <v>15</v>
      </c>
      <c r="Q9" s="7" t="n">
        <v>1760518</v>
      </c>
      <c r="R9" s="12" t="s">
        <v>15</v>
      </c>
      <c r="S9" s="7" t="n">
        <v>1455525</v>
      </c>
    </row>
    <row r="10" customFormat="false" ht="13.8" hidden="false" customHeight="false" outlineLevel="0" collapsed="false">
      <c r="A10" s="54"/>
      <c r="B10" s="8"/>
      <c r="C10" s="13"/>
      <c r="D10" s="14"/>
      <c r="E10" s="13"/>
      <c r="F10" s="14"/>
      <c r="G10" s="13"/>
      <c r="H10" s="14"/>
      <c r="I10" s="13"/>
      <c r="J10" s="14"/>
      <c r="K10" s="8"/>
      <c r="L10" s="12" t="s">
        <v>14</v>
      </c>
      <c r="M10" s="7" t="n">
        <v>436465</v>
      </c>
      <c r="N10" s="12" t="s">
        <v>14</v>
      </c>
      <c r="O10" s="7" t="n">
        <v>2340577</v>
      </c>
      <c r="P10" s="12" t="s">
        <v>14</v>
      </c>
      <c r="Q10" s="7" t="n">
        <v>1749189</v>
      </c>
      <c r="R10" s="12" t="s">
        <v>14</v>
      </c>
      <c r="S10" s="7" t="n">
        <v>1405917</v>
      </c>
    </row>
    <row r="11" customFormat="false" ht="13.8" hidden="false" customHeight="false" outlineLevel="0" collapsed="false">
      <c r="B11" s="8"/>
      <c r="C11" s="13"/>
      <c r="D11" s="14"/>
      <c r="E11" s="13"/>
      <c r="F11" s="14"/>
      <c r="G11" s="13"/>
      <c r="H11" s="14"/>
      <c r="I11" s="13"/>
      <c r="J11" s="14"/>
      <c r="K11" s="8"/>
      <c r="L11" s="12" t="s">
        <v>39</v>
      </c>
      <c r="M11" s="7" t="n">
        <v>414422</v>
      </c>
      <c r="N11" s="13"/>
      <c r="O11" s="14"/>
      <c r="P11" s="13"/>
      <c r="Q11" s="14"/>
      <c r="R11" s="13"/>
      <c r="S11" s="14"/>
    </row>
    <row r="12" customFormat="false" ht="13.8" hidden="false" customHeight="false" outlineLevel="0" collapsed="false">
      <c r="B12" s="8"/>
      <c r="C12" s="13"/>
      <c r="D12" s="14"/>
      <c r="E12" s="17"/>
      <c r="F12" s="18"/>
      <c r="G12" s="17"/>
      <c r="H12" s="18"/>
      <c r="I12" s="17"/>
      <c r="J12" s="18"/>
      <c r="L12" s="17"/>
      <c r="M12" s="18"/>
      <c r="N12" s="17"/>
      <c r="O12" s="18"/>
      <c r="P12" s="17"/>
      <c r="Q12" s="18"/>
      <c r="R12" s="17"/>
      <c r="S12" s="18"/>
    </row>
    <row r="13" customFormat="false" ht="13.8" hidden="false" customHeight="false" outlineLevel="0" collapsed="false">
      <c r="B13" s="8"/>
      <c r="C13" s="13"/>
      <c r="D13" s="14"/>
      <c r="E13" s="17"/>
      <c r="F13" s="18"/>
      <c r="G13" s="17"/>
      <c r="H13" s="18"/>
      <c r="I13" s="17"/>
      <c r="J13" s="18"/>
      <c r="L13" s="17"/>
      <c r="M13" s="18"/>
      <c r="N13" s="17"/>
      <c r="O13" s="18"/>
      <c r="P13" s="17"/>
      <c r="Q13" s="18"/>
      <c r="R13" s="17"/>
      <c r="S13" s="18"/>
    </row>
    <row r="14" customFormat="false" ht="13.8" hidden="false" customHeight="false" outlineLevel="0" collapsed="false">
      <c r="B14" s="8"/>
      <c r="C14" s="13"/>
      <c r="D14" s="14"/>
      <c r="E14" s="17"/>
      <c r="F14" s="18"/>
      <c r="G14" s="17"/>
      <c r="H14" s="18"/>
      <c r="I14" s="17"/>
      <c r="J14" s="18"/>
      <c r="L14" s="17"/>
      <c r="M14" s="18"/>
      <c r="N14" s="17"/>
      <c r="O14" s="18"/>
      <c r="P14" s="17"/>
      <c r="Q14" s="18"/>
      <c r="R14" s="17"/>
      <c r="S14" s="18"/>
    </row>
    <row r="15" customFormat="false" ht="13.8" hidden="false" customHeight="false" outlineLevel="0" collapsed="false">
      <c r="B15" s="8"/>
      <c r="C15" s="13"/>
      <c r="D15" s="14"/>
      <c r="E15" s="17"/>
      <c r="F15" s="18"/>
      <c r="G15" s="17"/>
      <c r="H15" s="18"/>
      <c r="I15" s="17"/>
      <c r="J15" s="18"/>
      <c r="L15" s="17"/>
      <c r="M15" s="18"/>
      <c r="N15" s="17"/>
      <c r="O15" s="18"/>
      <c r="P15" s="17"/>
      <c r="Q15" s="18"/>
      <c r="R15" s="17"/>
      <c r="S15" s="18"/>
    </row>
    <row r="16" customFormat="false" ht="13.8" hidden="false" customHeight="false" outlineLevel="0" collapsed="false">
      <c r="B16" s="8"/>
      <c r="C16" s="13"/>
      <c r="D16" s="14"/>
      <c r="E16" s="17"/>
      <c r="F16" s="18"/>
      <c r="G16" s="17"/>
      <c r="H16" s="18"/>
      <c r="I16" s="17"/>
      <c r="J16" s="18"/>
      <c r="L16" s="17"/>
      <c r="M16" s="18"/>
      <c r="N16" s="17"/>
      <c r="O16" s="18"/>
      <c r="P16" s="17"/>
      <c r="Q16" s="18"/>
      <c r="R16" s="17"/>
      <c r="S16" s="18"/>
    </row>
    <row r="17" customFormat="false" ht="13.8" hidden="false" customHeight="false" outlineLevel="0" collapsed="false">
      <c r="B17" s="8"/>
      <c r="C17" s="13"/>
      <c r="D17" s="14"/>
      <c r="E17" s="17"/>
      <c r="F17" s="18"/>
      <c r="G17" s="17"/>
      <c r="H17" s="18"/>
      <c r="I17" s="17"/>
      <c r="J17" s="18"/>
      <c r="L17" s="17"/>
      <c r="M17" s="18"/>
      <c r="N17" s="17"/>
      <c r="O17" s="18"/>
      <c r="P17" s="17"/>
      <c r="Q17" s="18"/>
      <c r="R17" s="17"/>
      <c r="S17" s="18"/>
    </row>
    <row r="18" customFormat="false" ht="13.8" hidden="false" customHeight="false" outlineLevel="0" collapsed="false">
      <c r="B18" s="8"/>
      <c r="C18" s="13"/>
      <c r="D18" s="14"/>
      <c r="E18" s="17"/>
      <c r="F18" s="18"/>
      <c r="G18" s="17"/>
      <c r="H18" s="18"/>
      <c r="I18" s="17"/>
      <c r="J18" s="18"/>
      <c r="L18" s="17"/>
      <c r="M18" s="18"/>
      <c r="N18" s="17"/>
      <c r="O18" s="18"/>
      <c r="P18" s="17"/>
      <c r="Q18" s="18"/>
      <c r="R18" s="17"/>
      <c r="S18" s="18"/>
    </row>
    <row r="19" customFormat="false" ht="13.8" hidden="false" customHeight="false" outlineLevel="0" collapsed="false">
      <c r="B19" s="8"/>
      <c r="C19" s="13"/>
      <c r="D19" s="14"/>
      <c r="E19" s="17"/>
      <c r="F19" s="18"/>
      <c r="G19" s="17"/>
      <c r="H19" s="18"/>
      <c r="I19" s="13"/>
      <c r="J19" s="14"/>
      <c r="L19" s="17"/>
      <c r="M19" s="18"/>
      <c r="N19" s="17"/>
      <c r="O19" s="18"/>
      <c r="P19" s="17"/>
      <c r="Q19" s="18"/>
      <c r="R19" s="17"/>
      <c r="S19" s="18"/>
    </row>
    <row r="20" customFormat="false" ht="13.8" hidden="false" customHeight="false" outlineLevel="0" collapsed="false">
      <c r="B20" s="8"/>
      <c r="C20" s="13"/>
      <c r="D20" s="14"/>
      <c r="E20" s="17"/>
      <c r="F20" s="18"/>
      <c r="G20" s="17"/>
      <c r="H20" s="18"/>
      <c r="I20" s="13"/>
      <c r="J20" s="14"/>
      <c r="L20" s="17"/>
      <c r="M20" s="18"/>
      <c r="N20" s="17"/>
      <c r="O20" s="18"/>
      <c r="P20" s="17"/>
      <c r="Q20" s="18"/>
      <c r="R20" s="17"/>
      <c r="S20" s="18"/>
    </row>
    <row r="21" customFormat="false" ht="13.8" hidden="false" customHeight="false" outlineLevel="0" collapsed="false">
      <c r="B21" s="8"/>
      <c r="C21" s="13"/>
      <c r="D21" s="14"/>
      <c r="E21" s="17"/>
      <c r="F21" s="18"/>
      <c r="G21" s="17"/>
      <c r="H21" s="18"/>
      <c r="I21" s="13"/>
      <c r="J21" s="14"/>
      <c r="L21" s="17"/>
      <c r="M21" s="18"/>
      <c r="N21" s="17"/>
      <c r="O21" s="18"/>
      <c r="P21" s="17"/>
      <c r="Q21" s="18"/>
      <c r="R21" s="17"/>
      <c r="S21" s="18"/>
    </row>
    <row r="22" customFormat="false" ht="13.8" hidden="false" customHeight="false" outlineLevel="0" collapsed="false">
      <c r="B22" s="8"/>
      <c r="C22" s="13"/>
      <c r="D22" s="14"/>
      <c r="E22" s="17"/>
      <c r="F22" s="18"/>
      <c r="G22" s="17"/>
      <c r="H22" s="18"/>
      <c r="I22" s="13"/>
      <c r="J22" s="14"/>
      <c r="L22" s="17"/>
      <c r="M22" s="18"/>
      <c r="N22" s="17"/>
      <c r="O22" s="18"/>
      <c r="P22" s="17"/>
      <c r="Q22" s="18"/>
      <c r="R22" s="17"/>
      <c r="S22" s="18"/>
    </row>
    <row r="23" customFormat="false" ht="13.8" hidden="false" customHeight="false" outlineLevel="0" collapsed="false">
      <c r="B23" s="8"/>
      <c r="C23" s="13"/>
      <c r="D23" s="14"/>
      <c r="E23" s="17"/>
      <c r="F23" s="18"/>
      <c r="G23" s="17"/>
      <c r="H23" s="18"/>
      <c r="I23" s="13"/>
      <c r="J23" s="14"/>
      <c r="L23" s="17"/>
      <c r="M23" s="18"/>
      <c r="N23" s="17"/>
      <c r="O23" s="18"/>
      <c r="P23" s="17"/>
      <c r="Q23" s="18"/>
      <c r="R23" s="17"/>
      <c r="S23" s="18"/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L24" s="17"/>
      <c r="M24" s="18"/>
      <c r="N24" s="17"/>
      <c r="O24" s="18"/>
      <c r="P24" s="17"/>
      <c r="Q24" s="18"/>
      <c r="R24" s="17"/>
      <c r="S24" s="18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L25" s="17"/>
      <c r="M25" s="14"/>
      <c r="N25" s="17"/>
      <c r="O25" s="14"/>
      <c r="P25" s="17"/>
      <c r="Q25" s="14"/>
      <c r="R25" s="17"/>
      <c r="S25" s="14"/>
    </row>
    <row r="26" customFormat="false" ht="13.8" hidden="false" customHeight="false" outlineLevel="0" collapsed="false">
      <c r="C26" s="17"/>
      <c r="D26" s="18"/>
      <c r="E26" s="17"/>
      <c r="F26" s="18"/>
      <c r="G26" s="17"/>
      <c r="H26" s="18"/>
      <c r="I26" s="17"/>
      <c r="J26" s="18"/>
      <c r="L26" s="17"/>
      <c r="M26" s="14"/>
      <c r="N26" s="17"/>
      <c r="O26" s="14"/>
      <c r="P26" s="17"/>
      <c r="Q26" s="14"/>
      <c r="R26" s="17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4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-13527947</v>
      </c>
      <c r="C28" s="17"/>
      <c r="D28" s="22" t="n">
        <f aca="false">B28*4</f>
        <v>-54111788</v>
      </c>
      <c r="G28" s="17"/>
      <c r="H28" s="18"/>
      <c r="I28" s="17"/>
      <c r="J28" s="18"/>
      <c r="L28" s="17"/>
      <c r="M28" s="14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-60278210</v>
      </c>
      <c r="C29" s="17"/>
      <c r="D29" s="18"/>
      <c r="G29" s="17"/>
      <c r="H29" s="18"/>
      <c r="I29" s="17"/>
      <c r="J29" s="18"/>
      <c r="L29" s="17"/>
      <c r="M29" s="14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-47345690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-36616478</v>
      </c>
      <c r="C31" s="17"/>
      <c r="D31" s="23" t="n">
        <f aca="false">SUM(D5:D24)/D4*100</f>
        <v>95.1483011897902</v>
      </c>
      <c r="E31" s="23"/>
      <c r="F31" s="23" t="n">
        <f aca="false">SUM(F5:F27)/F4*100</f>
        <v>96.3097295097182</v>
      </c>
      <c r="G31" s="24"/>
      <c r="H31" s="23" t="n">
        <f aca="false">SUM(H5:H25)/H4*100</f>
        <v>94.8859218674241</v>
      </c>
      <c r="I31" s="24"/>
      <c r="J31" s="23" t="n">
        <f aca="false">SUM(J5:J27)/J4*100</f>
        <v>96.5907312606739</v>
      </c>
      <c r="L31" s="17"/>
      <c r="M31" s="55" t="n">
        <f aca="false">SUM(M5:M30)/M4*100</f>
        <v>91.2242157255548</v>
      </c>
      <c r="N31" s="24"/>
      <c r="O31" s="55" t="n">
        <f aca="false">SUM(O5:O30)/O4*100</f>
        <v>90.9176353350799</v>
      </c>
      <c r="P31" s="24"/>
      <c r="Q31" s="55" t="n">
        <f aca="false">SUM(Q5:Q30)/Q4*100</f>
        <v>92.7276104801</v>
      </c>
      <c r="R31" s="17"/>
      <c r="S31" s="18"/>
      <c r="T31" s="55" t="n">
        <f aca="false">SUM(S5:S31)/S4*100</f>
        <v>92.5347072702206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</row>
    <row r="35" customFormat="false" ht="13.8" hidden="false" customHeight="false" outlineLevel="0" collapsed="false">
      <c r="A35" s="75" t="s">
        <v>95</v>
      </c>
      <c r="B35" s="75"/>
      <c r="C35" s="76"/>
      <c r="D35" s="77"/>
      <c r="E35" s="76"/>
      <c r="F35" s="77"/>
      <c r="G35" s="76"/>
      <c r="H35" s="77"/>
      <c r="I35" s="76"/>
      <c r="J35" s="77"/>
    </row>
    <row r="36" customFormat="false" ht="44.75" hidden="false" customHeight="true" outlineLevel="0" collapsed="false">
      <c r="A36" s="54" t="n">
        <f aca="false">AVERAGE(C36,E36,G36,I36)</f>
        <v>0.383623657452672</v>
      </c>
      <c r="B36" s="27" t="s">
        <v>103</v>
      </c>
      <c r="C36" s="39" t="n">
        <f aca="false">D36/SUM(D36:D38)*100</f>
        <v>0.586057988895743</v>
      </c>
      <c r="D36" s="63" t="n">
        <v>19</v>
      </c>
      <c r="E36" s="39" t="n">
        <f aca="false">F36/SUM(F36:F38)*100</f>
        <v>0.756288704992602</v>
      </c>
      <c r="F36" s="63" t="n">
        <v>138</v>
      </c>
      <c r="G36" s="39" t="n">
        <f aca="false">H36/SUM(H36:H38)*100</f>
        <v>0.12853470437018</v>
      </c>
      <c r="H36" s="63" t="n">
        <v>13</v>
      </c>
      <c r="I36" s="39" t="n">
        <f aca="false">J36/SUM(J36:J38)*100</f>
        <v>0.0636132315521629</v>
      </c>
      <c r="J36" s="63" t="n">
        <v>9</v>
      </c>
    </row>
    <row r="37" customFormat="false" ht="41.75" hidden="false" customHeight="false" outlineLevel="0" collapsed="false">
      <c r="A37" s="54" t="n">
        <f aca="false">AVERAGE(C37,E37,G37,I37)</f>
        <v>89.013944584769</v>
      </c>
      <c r="B37" s="27" t="s">
        <v>104</v>
      </c>
      <c r="C37" s="39" t="n">
        <f aca="false">D37/SUM(D36:D38)*100</f>
        <v>83.8371375694016</v>
      </c>
      <c r="D37" s="63" t="n">
        <v>2718</v>
      </c>
      <c r="E37" s="39" t="n">
        <f aca="false">F37/SUM(F36:F38)*100</f>
        <v>89.0228530717378</v>
      </c>
      <c r="F37" s="63" t="n">
        <v>16244</v>
      </c>
      <c r="G37" s="39" t="n">
        <f aca="false">H37/SUM(H36:H38)*100</f>
        <v>90.172038758157</v>
      </c>
      <c r="H37" s="63" t="n">
        <v>9120</v>
      </c>
      <c r="I37" s="39" t="n">
        <f aca="false">J37/SUM(J36:J38)*100</f>
        <v>93.0237489397795</v>
      </c>
      <c r="J37" s="63" t="n">
        <v>13161</v>
      </c>
    </row>
    <row r="38" customFormat="false" ht="28.35" hidden="false" customHeight="false" outlineLevel="0" collapsed="false">
      <c r="A38" s="54" t="n">
        <f aca="false">AVERAGE(C38,E38,G38,I38)</f>
        <v>10.6024317577784</v>
      </c>
      <c r="B38" s="27" t="s">
        <v>105</v>
      </c>
      <c r="C38" s="39" t="n">
        <f aca="false">D38/SUM(D36:D38)*100</f>
        <v>15.5768044417027</v>
      </c>
      <c r="D38" s="63" t="n">
        <v>505</v>
      </c>
      <c r="E38" s="39" t="n">
        <f aca="false">F38/SUM(F36:F38)*100</f>
        <v>10.2208582232696</v>
      </c>
      <c r="F38" s="63" t="n">
        <v>1865</v>
      </c>
      <c r="G38" s="39" t="n">
        <f aca="false">H38/SUM(H36:H38)*100</f>
        <v>9.69942653747281</v>
      </c>
      <c r="H38" s="63" t="n">
        <v>981</v>
      </c>
      <c r="I38" s="39" t="n">
        <f aca="false">J38/SUM(J36:J38)*100</f>
        <v>6.91263782866836</v>
      </c>
      <c r="J38" s="63" t="n">
        <v>978</v>
      </c>
    </row>
    <row r="41" customFormat="false" ht="13.8" hidden="false" customHeight="false" outlineLevel="0" collapsed="false">
      <c r="A41" s="75" t="s">
        <v>95</v>
      </c>
      <c r="B41" s="75"/>
      <c r="C41" s="78"/>
      <c r="D41" s="78"/>
      <c r="E41" s="78"/>
      <c r="F41" s="78"/>
      <c r="G41" s="78"/>
      <c r="H41" s="78"/>
      <c r="I41" s="78"/>
      <c r="J41" s="78"/>
    </row>
    <row r="42" customFormat="false" ht="13.8" hidden="false" customHeight="false" outlineLevel="0" collapsed="false">
      <c r="A42" s="75"/>
      <c r="B42" s="33"/>
      <c r="C42" s="30" t="s">
        <v>2</v>
      </c>
      <c r="D42" s="30"/>
      <c r="E42" s="31" t="n">
        <v>2021</v>
      </c>
      <c r="F42" s="31"/>
      <c r="G42" s="31" t="n">
        <v>2020</v>
      </c>
      <c r="H42" s="31"/>
      <c r="I42" s="31" t="n">
        <v>2019</v>
      </c>
      <c r="J42" s="31"/>
    </row>
    <row r="43" customFormat="false" ht="41.75" hidden="false" customHeight="false" outlineLevel="0" collapsed="false">
      <c r="A43" s="54" t="n">
        <f aca="false">AVERAGE(C43,E43,G43,I43)</f>
        <v>6.51542224999536</v>
      </c>
      <c r="B43" s="27" t="s">
        <v>103</v>
      </c>
      <c r="C43" s="39" t="n">
        <f aca="false">D43/SUM(D43:D45)*100</f>
        <v>3.36911150864639</v>
      </c>
      <c r="D43" s="63" t="n">
        <v>565</v>
      </c>
      <c r="E43" s="39" t="n">
        <f aca="false">F43/SUM(F43:F45)*100</f>
        <v>1.82487329037516</v>
      </c>
      <c r="F43" s="63" t="n">
        <v>1433</v>
      </c>
      <c r="G43" s="39" t="n">
        <f aca="false">H43/SUM(H43:H45)*100</f>
        <v>17.9089145074763</v>
      </c>
      <c r="H43" s="63" t="n">
        <v>1569</v>
      </c>
      <c r="I43" s="39" t="n">
        <f aca="false">J43/SUM(J43:J45)*100</f>
        <v>2.95878969348357</v>
      </c>
      <c r="J43" s="63" t="n">
        <v>1502</v>
      </c>
    </row>
    <row r="44" customFormat="false" ht="41.75" hidden="false" customHeight="false" outlineLevel="0" collapsed="false">
      <c r="A44" s="54" t="n">
        <f aca="false">AVERAGE(C44,E44,G44,I44)</f>
        <v>85.5937905355732</v>
      </c>
      <c r="B44" s="27" t="s">
        <v>104</v>
      </c>
      <c r="C44" s="39" t="n">
        <f aca="false">D44/SUM(D43:D45)*100</f>
        <v>93.0649970184854</v>
      </c>
      <c r="D44" s="63" t="n">
        <v>15607</v>
      </c>
      <c r="E44" s="39" t="n">
        <f aca="false">F44/SUM(F43:F45)*100</f>
        <v>94.1102310062909</v>
      </c>
      <c r="F44" s="63" t="n">
        <v>73901</v>
      </c>
      <c r="G44" s="39" t="n">
        <f aca="false">H44/SUM(H43:H45)*100</f>
        <v>62.0591256705855</v>
      </c>
      <c r="H44" s="63" t="n">
        <v>5437</v>
      </c>
      <c r="I44" s="39" t="n">
        <f aca="false">J44/SUM(J43:J45)*100</f>
        <v>93.1408084469309</v>
      </c>
      <c r="J44" s="63" t="n">
        <v>47282</v>
      </c>
    </row>
    <row r="45" customFormat="false" ht="28.35" hidden="false" customHeight="false" outlineLevel="0" collapsed="false">
      <c r="A45" s="54" t="n">
        <f aca="false">AVERAGE(C45,E45,G45,I45)</f>
        <v>7.89078721443145</v>
      </c>
      <c r="B45" s="27" t="s">
        <v>105</v>
      </c>
      <c r="C45" s="39" t="n">
        <f aca="false">D45/SUM(D43:D45)*100</f>
        <v>3.56589147286822</v>
      </c>
      <c r="D45" s="63" t="n">
        <v>598</v>
      </c>
      <c r="E45" s="39" t="n">
        <f aca="false">F45/SUM(F43:F45)*100</f>
        <v>4.06489570333393</v>
      </c>
      <c r="F45" s="63" t="n">
        <v>3192</v>
      </c>
      <c r="G45" s="39" t="n">
        <f aca="false">H45/SUM(H43:H45)*100</f>
        <v>20.0319598219381</v>
      </c>
      <c r="H45" s="63" t="n">
        <v>1755</v>
      </c>
      <c r="I45" s="39" t="n">
        <f aca="false">J45/SUM(J43:J45)*100</f>
        <v>3.90040185958553</v>
      </c>
      <c r="J45" s="63" t="n">
        <v>1980</v>
      </c>
    </row>
    <row r="47" customFormat="false" ht="14.9" hidden="false" customHeight="false" outlineLevel="0" collapsed="false">
      <c r="B47" s="79" t="s">
        <v>43</v>
      </c>
      <c r="C47" s="80" t="s">
        <v>71</v>
      </c>
      <c r="D47" s="80"/>
      <c r="E47" s="80"/>
      <c r="F47" s="80"/>
      <c r="G47" s="80"/>
      <c r="H47" s="80"/>
      <c r="I47" s="80"/>
      <c r="J47" s="80"/>
    </row>
    <row r="48" customFormat="false" ht="13.8" hidden="false" customHeight="false" outlineLevel="0" collapsed="false">
      <c r="A48" s="81" t="s">
        <v>95</v>
      </c>
      <c r="B48" s="81"/>
      <c r="C48" s="30" t="s">
        <v>2</v>
      </c>
      <c r="D48" s="30"/>
      <c r="E48" s="31" t="n">
        <v>2021</v>
      </c>
      <c r="F48" s="31"/>
      <c r="G48" s="31" t="n">
        <v>2020</v>
      </c>
      <c r="H48" s="31"/>
      <c r="I48" s="31" t="n">
        <v>2019</v>
      </c>
      <c r="J48" s="31"/>
    </row>
    <row r="49" customFormat="false" ht="41.75" hidden="false" customHeight="false" outlineLevel="0" collapsed="false">
      <c r="A49" s="82"/>
      <c r="B49" s="27" t="s">
        <v>103</v>
      </c>
      <c r="C49" s="83" t="n">
        <f aca="false">(D36-D43)*4</f>
        <v>-2184</v>
      </c>
      <c r="D49" s="83"/>
      <c r="E49" s="83" t="n">
        <f aca="false">F36-F43</f>
        <v>-1295</v>
      </c>
      <c r="F49" s="83"/>
      <c r="G49" s="83" t="n">
        <f aca="false">H36-H43</f>
        <v>-1556</v>
      </c>
      <c r="H49" s="83"/>
      <c r="I49" s="50" t="n">
        <f aca="false">J36-J43</f>
        <v>-1493</v>
      </c>
      <c r="J49" s="50"/>
    </row>
    <row r="50" customFormat="false" ht="41.75" hidden="false" customHeight="false" outlineLevel="0" collapsed="false">
      <c r="A50" s="82"/>
      <c r="B50" s="27" t="s">
        <v>104</v>
      </c>
      <c r="C50" s="83" t="n">
        <f aca="false">(D37-D44)*4</f>
        <v>-51556</v>
      </c>
      <c r="D50" s="83"/>
      <c r="E50" s="83" t="n">
        <f aca="false">F37-F44</f>
        <v>-57657</v>
      </c>
      <c r="F50" s="83"/>
      <c r="G50" s="83" t="n">
        <f aca="false">H37-H44</f>
        <v>3683</v>
      </c>
      <c r="H50" s="83"/>
      <c r="I50" s="50" t="n">
        <f aca="false">J37-J44</f>
        <v>-34121</v>
      </c>
      <c r="J50" s="50"/>
    </row>
    <row r="51" customFormat="false" ht="28.35" hidden="false" customHeight="false" outlineLevel="0" collapsed="false">
      <c r="A51" s="82"/>
      <c r="B51" s="27" t="s">
        <v>105</v>
      </c>
      <c r="C51" s="83" t="n">
        <f aca="false">(D38-D45)*4</f>
        <v>-372</v>
      </c>
      <c r="D51" s="83"/>
      <c r="E51" s="83" t="n">
        <f aca="false">F38-F45</f>
        <v>-1327</v>
      </c>
      <c r="F51" s="83"/>
      <c r="G51" s="83" t="n">
        <f aca="false">H38-H45</f>
        <v>-774</v>
      </c>
      <c r="H51" s="83"/>
      <c r="I51" s="50" t="n">
        <f aca="false">J38-J45</f>
        <v>-1002</v>
      </c>
      <c r="J51" s="50"/>
    </row>
    <row r="52" customFormat="false" ht="13.8" hidden="false" customHeight="false" outlineLevel="0" collapsed="false">
      <c r="A52" s="17"/>
      <c r="B52" s="18" t="s">
        <v>6</v>
      </c>
      <c r="C52" s="50" t="n">
        <f aca="false">SUM(C49:C51)</f>
        <v>-54112</v>
      </c>
      <c r="D52" s="50"/>
      <c r="E52" s="50" t="n">
        <f aca="false">SUM(E49:E51)</f>
        <v>-60279</v>
      </c>
      <c r="F52" s="50"/>
      <c r="G52" s="50" t="n">
        <f aca="false">SUM(G49:G51)</f>
        <v>1353</v>
      </c>
      <c r="H52" s="50"/>
      <c r="I52" s="50" t="n">
        <f aca="false">SUM(I49:I51)</f>
        <v>-36616</v>
      </c>
      <c r="J52" s="50"/>
    </row>
    <row r="53" customFormat="false" ht="13.8" hidden="false" customHeight="false" outlineLevel="0" collapsed="false">
      <c r="A53" s="17"/>
      <c r="B53" s="18"/>
    </row>
    <row r="54" customFormat="false" ht="13.8" hidden="false" customHeight="false" outlineLevel="0" collapsed="false">
      <c r="A54" s="17"/>
      <c r="B54" s="18"/>
    </row>
    <row r="55" customFormat="false" ht="13.8" hidden="false" customHeight="false" outlineLevel="0" collapsed="false">
      <c r="A55" s="17"/>
      <c r="B55" s="18"/>
    </row>
    <row r="56" customFormat="false" ht="13.8" hidden="false" customHeight="false" outlineLevel="0" collapsed="false">
      <c r="A56" s="17"/>
      <c r="B56" s="18"/>
    </row>
    <row r="57" customFormat="false" ht="13.8" hidden="false" customHeight="false" outlineLevel="0" collapsed="false">
      <c r="A57" s="17"/>
      <c r="B57" s="18"/>
    </row>
    <row r="58" customFormat="false" ht="13.8" hidden="false" customHeight="false" outlineLevel="0" collapsed="false">
      <c r="A58" s="17"/>
      <c r="B58" s="18"/>
    </row>
    <row r="59" customFormat="false" ht="13.8" hidden="false" customHeight="false" outlineLevel="0" collapsed="false">
      <c r="A59" s="17"/>
      <c r="B59" s="18"/>
    </row>
  </sheetData>
  <mergeCells count="49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33:B33"/>
    <mergeCell ref="C33:D33"/>
    <mergeCell ref="E33:F33"/>
    <mergeCell ref="G33:H33"/>
    <mergeCell ref="I33:J33"/>
    <mergeCell ref="A35:B35"/>
    <mergeCell ref="A41:B41"/>
    <mergeCell ref="C41:J41"/>
    <mergeCell ref="C42:D42"/>
    <mergeCell ref="E42:F42"/>
    <mergeCell ref="G42:H42"/>
    <mergeCell ref="I42:J42"/>
    <mergeCell ref="C47:J47"/>
    <mergeCell ref="A48:B48"/>
    <mergeCell ref="C48:D48"/>
    <mergeCell ref="E48:F48"/>
    <mergeCell ref="G48:H48"/>
    <mergeCell ref="I48:J48"/>
    <mergeCell ref="A49:A51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false" showOutlineSymbols="true" defaultGridColor="true" view="normal" topLeftCell="L50" colorId="64" zoomScale="75" zoomScaleNormal="75" zoomScalePageLayoutView="100" workbookViewId="0">
      <selection pane="topLeft" activeCell="D50" activeCellId="0" sqref="D5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2" min="12" style="0" width="7.46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 t="s">
        <v>107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4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730498800</v>
      </c>
      <c r="E4" s="6" t="s">
        <v>6</v>
      </c>
      <c r="F4" s="7" t="n">
        <v>2219470218</v>
      </c>
      <c r="G4" s="8" t="s">
        <v>6</v>
      </c>
      <c r="H4" s="14" t="n">
        <v>1586351654</v>
      </c>
      <c r="I4" s="6" t="s">
        <v>6</v>
      </c>
      <c r="J4" s="7" t="n">
        <v>1746517167</v>
      </c>
      <c r="K4" s="9" t="s">
        <v>5</v>
      </c>
      <c r="L4" s="6" t="s">
        <v>6</v>
      </c>
      <c r="M4" s="7" t="n">
        <v>446237810</v>
      </c>
      <c r="N4" s="6" t="s">
        <v>6</v>
      </c>
      <c r="O4" s="14" t="n">
        <v>1804958537</v>
      </c>
      <c r="P4" s="6" t="s">
        <v>6</v>
      </c>
      <c r="Q4" s="14" t="n">
        <v>1242035482</v>
      </c>
      <c r="R4" s="6" t="s">
        <v>6</v>
      </c>
      <c r="S4" s="7" t="n">
        <v>1119191125</v>
      </c>
    </row>
    <row r="5" customFormat="false" ht="13.8" hidden="false" customHeight="false" outlineLevel="0" collapsed="false">
      <c r="A5" s="11" t="n">
        <f aca="false">D5/D4*100</f>
        <v>84.3271604279158</v>
      </c>
      <c r="B5" s="11"/>
      <c r="C5" s="12" t="s">
        <v>9</v>
      </c>
      <c r="D5" s="7" t="n">
        <v>616008895</v>
      </c>
      <c r="E5" s="12" t="s">
        <v>9</v>
      </c>
      <c r="F5" s="7" t="n">
        <v>1838629386</v>
      </c>
      <c r="G5" s="13" t="s">
        <v>9</v>
      </c>
      <c r="H5" s="14" t="n">
        <v>1287645547</v>
      </c>
      <c r="I5" s="12" t="s">
        <v>9</v>
      </c>
      <c r="J5" s="7" t="n">
        <v>1482830239</v>
      </c>
      <c r="K5" s="15" t="n">
        <f aca="false">M5/M4*100</f>
        <v>31.062486838576</v>
      </c>
      <c r="L5" s="12" t="s">
        <v>26</v>
      </c>
      <c r="M5" s="7" t="n">
        <v>138612561</v>
      </c>
      <c r="N5" s="13" t="s">
        <v>26</v>
      </c>
      <c r="O5" s="14" t="n">
        <v>591054950</v>
      </c>
      <c r="P5" s="13" t="s">
        <v>26</v>
      </c>
      <c r="Q5" s="14" t="n">
        <v>271966143</v>
      </c>
      <c r="R5" s="12" t="s">
        <v>9</v>
      </c>
      <c r="S5" s="7" t="n">
        <v>198412285</v>
      </c>
    </row>
    <row r="6" customFormat="false" ht="13.8" hidden="false" customHeight="false" outlineLevel="0" collapsed="false">
      <c r="A6" s="54"/>
      <c r="B6" s="49"/>
      <c r="C6" s="12" t="s">
        <v>26</v>
      </c>
      <c r="D6" s="7" t="n">
        <v>21075920</v>
      </c>
      <c r="E6" s="12" t="s">
        <v>7</v>
      </c>
      <c r="F6" s="7" t="n">
        <v>63626283</v>
      </c>
      <c r="G6" s="13" t="s">
        <v>7</v>
      </c>
      <c r="H6" s="14" t="n">
        <v>50009037</v>
      </c>
      <c r="I6" s="12" t="s">
        <v>7</v>
      </c>
      <c r="J6" s="7" t="n">
        <v>47909206</v>
      </c>
      <c r="K6" s="15" t="n">
        <f aca="false">M6/M4*100</f>
        <v>13.0089713823219</v>
      </c>
      <c r="L6" s="12" t="s">
        <v>9</v>
      </c>
      <c r="M6" s="7" t="n">
        <v>58050949</v>
      </c>
      <c r="N6" s="13" t="s">
        <v>9</v>
      </c>
      <c r="O6" s="14" t="n">
        <v>220535031</v>
      </c>
      <c r="P6" s="13" t="s">
        <v>9</v>
      </c>
      <c r="Q6" s="14" t="n">
        <v>185702754</v>
      </c>
      <c r="R6" s="12" t="s">
        <v>26</v>
      </c>
      <c r="S6" s="7" t="n">
        <v>136765785</v>
      </c>
    </row>
    <row r="7" customFormat="false" ht="13.8" hidden="false" customHeight="false" outlineLevel="0" collapsed="false">
      <c r="A7" s="54"/>
      <c r="B7" s="49"/>
      <c r="C7" s="12" t="s">
        <v>8</v>
      </c>
      <c r="D7" s="7" t="n">
        <v>18527689</v>
      </c>
      <c r="E7" s="12" t="s">
        <v>8</v>
      </c>
      <c r="F7" s="7" t="n">
        <v>59284449</v>
      </c>
      <c r="G7" s="13" t="s">
        <v>8</v>
      </c>
      <c r="H7" s="14" t="n">
        <v>44959177</v>
      </c>
      <c r="I7" s="12" t="s">
        <v>8</v>
      </c>
      <c r="J7" s="7" t="n">
        <v>39229895</v>
      </c>
      <c r="K7" s="15" t="n">
        <f aca="false">M7/M4*100</f>
        <v>6.00826608574473</v>
      </c>
      <c r="L7" s="12" t="s">
        <v>32</v>
      </c>
      <c r="M7" s="7" t="n">
        <v>26811155</v>
      </c>
      <c r="N7" s="13" t="s">
        <v>32</v>
      </c>
      <c r="O7" s="14" t="n">
        <v>96339215</v>
      </c>
      <c r="P7" s="13" t="s">
        <v>32</v>
      </c>
      <c r="Q7" s="14" t="n">
        <v>71260695</v>
      </c>
      <c r="R7" s="12" t="s">
        <v>32</v>
      </c>
      <c r="S7" s="7" t="n">
        <v>93053683</v>
      </c>
    </row>
    <row r="8" customFormat="false" ht="13.8" hidden="false" customHeight="false" outlineLevel="0" collapsed="false">
      <c r="A8" s="54"/>
      <c r="B8" s="49"/>
      <c r="C8" s="12" t="s">
        <v>7</v>
      </c>
      <c r="D8" s="7" t="n">
        <v>15996945</v>
      </c>
      <c r="E8" s="12" t="s">
        <v>26</v>
      </c>
      <c r="F8" s="7" t="n">
        <v>53985444</v>
      </c>
      <c r="G8" s="13" t="s">
        <v>26</v>
      </c>
      <c r="H8" s="14" t="n">
        <v>41659811</v>
      </c>
      <c r="I8" s="12" t="s">
        <v>26</v>
      </c>
      <c r="J8" s="7" t="n">
        <v>26401983</v>
      </c>
      <c r="K8" s="15"/>
      <c r="L8" s="12" t="s">
        <v>14</v>
      </c>
      <c r="M8" s="7" t="n">
        <v>18735402</v>
      </c>
      <c r="N8" s="13" t="s">
        <v>14</v>
      </c>
      <c r="O8" s="14" t="n">
        <v>70224084</v>
      </c>
      <c r="P8" s="13" t="s">
        <v>14</v>
      </c>
      <c r="Q8" s="14" t="n">
        <v>59885881</v>
      </c>
      <c r="R8" s="12" t="s">
        <v>14</v>
      </c>
      <c r="S8" s="7" t="n">
        <v>62155201</v>
      </c>
    </row>
    <row r="9" customFormat="false" ht="13.8" hidden="false" customHeight="false" outlineLevel="0" collapsed="false">
      <c r="B9" s="8"/>
      <c r="C9" s="12" t="s">
        <v>18</v>
      </c>
      <c r="D9" s="7" t="n">
        <v>10680708</v>
      </c>
      <c r="E9" s="12" t="s">
        <v>18</v>
      </c>
      <c r="F9" s="7" t="n">
        <v>44484868</v>
      </c>
      <c r="G9" s="13" t="s">
        <v>18</v>
      </c>
      <c r="H9" s="14" t="n">
        <v>29379197</v>
      </c>
      <c r="I9" s="12" t="s">
        <v>18</v>
      </c>
      <c r="J9" s="7" t="n">
        <v>24924181</v>
      </c>
      <c r="K9" s="8"/>
      <c r="L9" s="12" t="s">
        <v>19</v>
      </c>
      <c r="M9" s="7" t="n">
        <v>15958403</v>
      </c>
      <c r="N9" s="13" t="s">
        <v>25</v>
      </c>
      <c r="O9" s="14" t="n">
        <v>69537455</v>
      </c>
      <c r="P9" s="13" t="s">
        <v>8</v>
      </c>
      <c r="Q9" s="14" t="n">
        <v>54776179</v>
      </c>
      <c r="R9" s="12" t="s">
        <v>8</v>
      </c>
      <c r="S9" s="7" t="n">
        <v>52435115</v>
      </c>
    </row>
    <row r="10" customFormat="false" ht="13.8" hidden="false" customHeight="false" outlineLevel="0" collapsed="false">
      <c r="B10" s="8"/>
      <c r="C10" s="12" t="s">
        <v>24</v>
      </c>
      <c r="D10" s="7" t="n">
        <v>7982423</v>
      </c>
      <c r="E10" s="12" t="s">
        <v>12</v>
      </c>
      <c r="F10" s="7" t="n">
        <v>26567938</v>
      </c>
      <c r="G10" s="13" t="s">
        <v>12</v>
      </c>
      <c r="H10" s="14" t="n">
        <v>23224311</v>
      </c>
      <c r="I10" s="12" t="s">
        <v>12</v>
      </c>
      <c r="J10" s="7" t="n">
        <v>21950905</v>
      </c>
      <c r="K10" s="8"/>
      <c r="L10" s="12" t="s">
        <v>8</v>
      </c>
      <c r="M10" s="7" t="n">
        <v>14341395</v>
      </c>
      <c r="N10" s="13" t="s">
        <v>8</v>
      </c>
      <c r="O10" s="14" t="n">
        <v>65429392</v>
      </c>
      <c r="P10" s="13" t="s">
        <v>25</v>
      </c>
      <c r="Q10" s="14" t="n">
        <v>52068919</v>
      </c>
      <c r="R10" s="12" t="s">
        <v>24</v>
      </c>
      <c r="S10" s="7" t="n">
        <v>49833567</v>
      </c>
    </row>
    <row r="11" customFormat="false" ht="13.8" hidden="false" customHeight="false" outlineLevel="0" collapsed="false">
      <c r="B11" s="8"/>
      <c r="C11" s="12" t="s">
        <v>11</v>
      </c>
      <c r="D11" s="7" t="n">
        <v>6562073</v>
      </c>
      <c r="E11" s="12" t="s">
        <v>23</v>
      </c>
      <c r="F11" s="7" t="n">
        <v>25352759</v>
      </c>
      <c r="G11" s="13" t="s">
        <v>23</v>
      </c>
      <c r="H11" s="14" t="n">
        <v>21033974</v>
      </c>
      <c r="I11" s="12" t="s">
        <v>11</v>
      </c>
      <c r="J11" s="7" t="n">
        <v>15965677</v>
      </c>
      <c r="K11" s="8"/>
      <c r="L11" s="12" t="s">
        <v>76</v>
      </c>
      <c r="M11" s="7" t="n">
        <v>14143220</v>
      </c>
      <c r="N11" s="13" t="s">
        <v>19</v>
      </c>
      <c r="O11" s="14" t="n">
        <v>58994865</v>
      </c>
      <c r="P11" s="13" t="s">
        <v>24</v>
      </c>
      <c r="Q11" s="14" t="n">
        <v>50928526</v>
      </c>
      <c r="R11" s="12" t="s">
        <v>19</v>
      </c>
      <c r="S11" s="7" t="n">
        <v>42975847</v>
      </c>
    </row>
    <row r="12" customFormat="false" ht="13.8" hidden="false" customHeight="false" outlineLevel="0" collapsed="false">
      <c r="B12" s="8"/>
      <c r="C12" s="13"/>
      <c r="D12" s="14"/>
      <c r="E12" s="13"/>
      <c r="F12" s="14"/>
      <c r="G12" s="13"/>
      <c r="H12" s="14"/>
      <c r="I12" s="13"/>
      <c r="J12" s="14"/>
      <c r="K12" s="8"/>
      <c r="L12" s="12" t="s">
        <v>24</v>
      </c>
      <c r="M12" s="7" t="n">
        <v>13204868</v>
      </c>
      <c r="N12" s="13" t="s">
        <v>24</v>
      </c>
      <c r="O12" s="14" t="n">
        <v>56036398</v>
      </c>
      <c r="P12" s="13" t="s">
        <v>19</v>
      </c>
      <c r="Q12" s="14" t="n">
        <v>48652348</v>
      </c>
      <c r="R12" s="12" t="s">
        <v>25</v>
      </c>
      <c r="S12" s="7" t="n">
        <v>42329153</v>
      </c>
    </row>
    <row r="13" customFormat="false" ht="13.8" hidden="false" customHeight="false" outlineLevel="0" collapsed="false">
      <c r="B13" s="8"/>
      <c r="C13" s="13"/>
      <c r="D13" s="14"/>
      <c r="E13" s="13"/>
      <c r="F13" s="14"/>
      <c r="G13" s="13"/>
      <c r="H13" s="14"/>
      <c r="I13" s="13"/>
      <c r="J13" s="14"/>
      <c r="K13" s="8"/>
      <c r="L13" s="12" t="s">
        <v>37</v>
      </c>
      <c r="M13" s="7" t="n">
        <v>10482609</v>
      </c>
      <c r="N13" s="13" t="s">
        <v>76</v>
      </c>
      <c r="O13" s="14" t="n">
        <v>46566472</v>
      </c>
      <c r="P13" s="13" t="s">
        <v>76</v>
      </c>
      <c r="Q13" s="14" t="n">
        <v>40743735</v>
      </c>
      <c r="R13" s="12" t="s">
        <v>76</v>
      </c>
      <c r="S13" s="7" t="n">
        <v>35221020</v>
      </c>
    </row>
    <row r="14" customFormat="false" ht="13.8" hidden="false" customHeight="false" outlineLevel="0" collapsed="false">
      <c r="B14" s="8"/>
      <c r="C14" s="13"/>
      <c r="D14" s="14"/>
      <c r="E14" s="13"/>
      <c r="F14" s="14"/>
      <c r="G14" s="13"/>
      <c r="H14" s="14"/>
      <c r="I14" s="13"/>
      <c r="J14" s="14"/>
      <c r="K14" s="8"/>
      <c r="L14" s="12" t="s">
        <v>15</v>
      </c>
      <c r="M14" s="7" t="n">
        <v>10010104</v>
      </c>
      <c r="N14" s="13" t="s">
        <v>37</v>
      </c>
      <c r="O14" s="14" t="n">
        <v>42863939</v>
      </c>
      <c r="P14" s="13" t="s">
        <v>37</v>
      </c>
      <c r="Q14" s="14" t="n">
        <v>36310992</v>
      </c>
      <c r="R14" s="12" t="s">
        <v>37</v>
      </c>
      <c r="S14" s="7" t="n">
        <v>32847588</v>
      </c>
    </row>
    <row r="15" customFormat="false" ht="13.8" hidden="false" customHeight="false" outlineLevel="0" collapsed="false">
      <c r="B15" s="8"/>
      <c r="C15" s="13"/>
      <c r="D15" s="14"/>
      <c r="E15" s="13"/>
      <c r="F15" s="14"/>
      <c r="G15" s="13"/>
      <c r="H15" s="14"/>
      <c r="I15" s="13"/>
      <c r="J15" s="14"/>
      <c r="K15" s="8"/>
      <c r="L15" s="12" t="s">
        <v>18</v>
      </c>
      <c r="M15" s="7" t="n">
        <v>9475783</v>
      </c>
      <c r="N15" s="13" t="s">
        <v>15</v>
      </c>
      <c r="O15" s="14" t="n">
        <v>33127446</v>
      </c>
      <c r="P15" s="13" t="s">
        <v>18</v>
      </c>
      <c r="Q15" s="14" t="n">
        <v>27333074</v>
      </c>
      <c r="R15" s="12" t="s">
        <v>15</v>
      </c>
      <c r="S15" s="7" t="n">
        <v>28195425</v>
      </c>
    </row>
    <row r="16" customFormat="false" ht="13.8" hidden="false" customHeight="false" outlineLevel="0" collapsed="false">
      <c r="B16" s="8"/>
      <c r="C16" s="13"/>
      <c r="D16" s="14"/>
      <c r="E16" s="13"/>
      <c r="F16" s="14"/>
      <c r="G16" s="13"/>
      <c r="H16" s="14"/>
      <c r="I16" s="13"/>
      <c r="J16" s="14"/>
      <c r="K16" s="8"/>
      <c r="L16" s="12" t="s">
        <v>13</v>
      </c>
      <c r="M16" s="7" t="n">
        <v>7539068</v>
      </c>
      <c r="N16" s="13" t="s">
        <v>18</v>
      </c>
      <c r="O16" s="14" t="n">
        <v>31011120</v>
      </c>
      <c r="P16" s="13" t="s">
        <v>15</v>
      </c>
      <c r="Q16" s="14" t="n">
        <v>26827344</v>
      </c>
      <c r="R16" s="12" t="s">
        <v>18</v>
      </c>
      <c r="S16" s="7" t="n">
        <v>27412189</v>
      </c>
    </row>
    <row r="17" customFormat="false" ht="13.8" hidden="false" customHeight="false" outlineLevel="0" collapsed="false">
      <c r="B17" s="8"/>
      <c r="C17" s="13"/>
      <c r="D17" s="14"/>
      <c r="E17" s="13"/>
      <c r="F17" s="14"/>
      <c r="G17" s="13"/>
      <c r="H17" s="14"/>
      <c r="I17" s="13"/>
      <c r="J17" s="14"/>
      <c r="K17" s="8"/>
      <c r="L17" s="12" t="s">
        <v>108</v>
      </c>
      <c r="M17" s="7" t="n">
        <v>7303027</v>
      </c>
      <c r="N17" s="13" t="s">
        <v>13</v>
      </c>
      <c r="O17" s="14" t="n">
        <v>30621903</v>
      </c>
      <c r="P17" s="13" t="s">
        <v>13</v>
      </c>
      <c r="Q17" s="14" t="n">
        <v>23898032</v>
      </c>
      <c r="R17" s="12" t="s">
        <v>13</v>
      </c>
      <c r="S17" s="7" t="n">
        <v>23395205</v>
      </c>
    </row>
    <row r="18" customFormat="false" ht="13.8" hidden="false" customHeight="false" outlineLevel="0" collapsed="false">
      <c r="B18" s="8"/>
      <c r="C18" s="13"/>
      <c r="D18" s="14"/>
      <c r="E18" s="13"/>
      <c r="F18" s="14"/>
      <c r="G18" s="13"/>
      <c r="H18" s="14"/>
      <c r="I18" s="13"/>
      <c r="J18" s="14"/>
      <c r="K18" s="8"/>
      <c r="L18" s="12" t="s">
        <v>25</v>
      </c>
      <c r="M18" s="7" t="n">
        <v>6991470</v>
      </c>
      <c r="N18" s="13" t="s">
        <v>109</v>
      </c>
      <c r="O18" s="14" t="n">
        <v>30406428</v>
      </c>
      <c r="P18" s="13" t="s">
        <v>10</v>
      </c>
      <c r="Q18" s="14" t="n">
        <v>21705647</v>
      </c>
      <c r="R18" s="12" t="s">
        <v>63</v>
      </c>
      <c r="S18" s="7" t="n">
        <v>19856469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38</v>
      </c>
      <c r="M19" s="7" t="n">
        <v>6926564</v>
      </c>
      <c r="N19" s="13" t="s">
        <v>38</v>
      </c>
      <c r="O19" s="14" t="n">
        <v>26750853</v>
      </c>
      <c r="P19" s="13" t="s">
        <v>22</v>
      </c>
      <c r="Q19" s="14" t="n">
        <v>19861343</v>
      </c>
      <c r="R19" s="12" t="s">
        <v>10</v>
      </c>
      <c r="S19" s="7" t="n">
        <v>19528286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35</v>
      </c>
      <c r="M20" s="7" t="n">
        <v>6794001</v>
      </c>
      <c r="N20" s="13" t="s">
        <v>78</v>
      </c>
      <c r="O20" s="14" t="n">
        <v>25165220</v>
      </c>
      <c r="P20" s="13" t="s">
        <v>63</v>
      </c>
      <c r="Q20" s="14" t="n">
        <v>19483651</v>
      </c>
      <c r="R20" s="12" t="s">
        <v>22</v>
      </c>
      <c r="S20" s="7" t="n">
        <v>18744621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109</v>
      </c>
      <c r="M21" s="7" t="n">
        <v>6601435</v>
      </c>
      <c r="N21" s="13" t="s">
        <v>10</v>
      </c>
      <c r="O21" s="14" t="n">
        <v>23817856</v>
      </c>
      <c r="P21" s="13" t="s">
        <v>78</v>
      </c>
      <c r="Q21" s="14" t="n">
        <v>19368537</v>
      </c>
      <c r="R21" s="12" t="s">
        <v>17</v>
      </c>
      <c r="S21" s="7" t="n">
        <v>18701299</v>
      </c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2" t="s">
        <v>28</v>
      </c>
      <c r="M22" s="7" t="n">
        <v>6146490</v>
      </c>
      <c r="N22" s="13" t="s">
        <v>22</v>
      </c>
      <c r="O22" s="14" t="n">
        <v>22742460</v>
      </c>
      <c r="P22" s="13" t="s">
        <v>28</v>
      </c>
      <c r="Q22" s="14" t="n">
        <v>16670837</v>
      </c>
      <c r="R22" s="12" t="s">
        <v>21</v>
      </c>
      <c r="S22" s="7" t="n">
        <v>17418221</v>
      </c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3"/>
      <c r="H23" s="14"/>
      <c r="I23" s="13"/>
      <c r="J23" s="14"/>
      <c r="K23" s="8"/>
      <c r="L23" s="12" t="s">
        <v>78</v>
      </c>
      <c r="M23" s="7" t="n">
        <v>6071984</v>
      </c>
      <c r="N23" s="13" t="s">
        <v>110</v>
      </c>
      <c r="O23" s="14" t="n">
        <v>22615323</v>
      </c>
      <c r="P23" s="13" t="s">
        <v>110</v>
      </c>
      <c r="Q23" s="14" t="n">
        <v>16325938</v>
      </c>
      <c r="R23" s="12" t="s">
        <v>38</v>
      </c>
      <c r="S23" s="7" t="n">
        <v>17239323</v>
      </c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K24" s="8"/>
      <c r="L24" s="12" t="s">
        <v>10</v>
      </c>
      <c r="M24" s="7" t="n">
        <v>5739798</v>
      </c>
      <c r="N24" s="13" t="s">
        <v>35</v>
      </c>
      <c r="O24" s="14" t="n">
        <v>21929505</v>
      </c>
      <c r="P24" s="13" t="s">
        <v>17</v>
      </c>
      <c r="Q24" s="14" t="n">
        <v>15623125</v>
      </c>
      <c r="R24" s="12" t="s">
        <v>78</v>
      </c>
      <c r="S24" s="7" t="n">
        <v>16932148</v>
      </c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K25" s="8"/>
      <c r="L25" s="12" t="s">
        <v>22</v>
      </c>
      <c r="M25" s="7" t="n">
        <v>5718071</v>
      </c>
      <c r="N25" s="13" t="s">
        <v>28</v>
      </c>
      <c r="O25" s="14" t="n">
        <v>21496738</v>
      </c>
      <c r="P25" s="13" t="s">
        <v>35</v>
      </c>
      <c r="Q25" s="14" t="n">
        <v>15397605</v>
      </c>
      <c r="R25" s="12" t="s">
        <v>110</v>
      </c>
      <c r="S25" s="7" t="n">
        <v>16315672</v>
      </c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2" t="s">
        <v>111</v>
      </c>
      <c r="M26" s="7" t="n">
        <v>5365697</v>
      </c>
      <c r="N26" s="13" t="s">
        <v>63</v>
      </c>
      <c r="O26" s="14" t="n">
        <v>21357521</v>
      </c>
      <c r="P26" s="13" t="s">
        <v>21</v>
      </c>
      <c r="Q26" s="14" t="n">
        <v>15235088</v>
      </c>
      <c r="R26" s="12" t="s">
        <v>30</v>
      </c>
      <c r="S26" s="7" t="n">
        <v>14378571</v>
      </c>
    </row>
    <row r="27" customFormat="false" ht="13.8" hidden="false" customHeight="false" outlineLevel="0" collapsed="false">
      <c r="B27" s="9" t="s">
        <v>40</v>
      </c>
      <c r="C27" s="8"/>
      <c r="D27" s="22" t="n">
        <v>2022</v>
      </c>
      <c r="E27" s="13"/>
      <c r="F27" s="14"/>
      <c r="G27" s="13"/>
      <c r="H27" s="14"/>
      <c r="I27" s="13"/>
      <c r="J27" s="14"/>
      <c r="K27" s="8"/>
      <c r="L27" s="12" t="s">
        <v>11</v>
      </c>
      <c r="M27" s="7" t="n">
        <v>5042845</v>
      </c>
      <c r="N27" s="13"/>
      <c r="O27" s="14"/>
      <c r="P27" s="13" t="s">
        <v>30</v>
      </c>
      <c r="Q27" s="14" t="n">
        <v>14784596</v>
      </c>
      <c r="R27" s="12" t="s">
        <v>111</v>
      </c>
      <c r="S27" s="7" t="n">
        <v>13158980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284260990</v>
      </c>
      <c r="C28" s="13"/>
      <c r="D28" s="22" t="n">
        <f aca="false">B28*4</f>
        <v>1137043960</v>
      </c>
      <c r="E28" s="8"/>
      <c r="F28" s="8"/>
      <c r="G28" s="13"/>
      <c r="H28" s="14"/>
      <c r="I28" s="13"/>
      <c r="J28" s="14"/>
      <c r="K28" s="8"/>
      <c r="L28" s="13"/>
      <c r="M28" s="14"/>
      <c r="N28" s="13"/>
      <c r="O28" s="14"/>
      <c r="P28" s="13"/>
      <c r="Q28" s="14"/>
      <c r="R28" s="12" t="s">
        <v>28</v>
      </c>
      <c r="S28" s="7" t="n">
        <v>13093048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414511681</v>
      </c>
      <c r="C29" s="13"/>
      <c r="D29" s="14"/>
      <c r="E29" s="8"/>
      <c r="F29" s="8"/>
      <c r="G29" s="13"/>
      <c r="H29" s="14"/>
      <c r="I29" s="13"/>
      <c r="J29" s="14"/>
      <c r="K29" s="8"/>
      <c r="L29" s="13"/>
      <c r="M29" s="14"/>
      <c r="N29" s="13"/>
      <c r="O29" s="14"/>
      <c r="P29" s="13"/>
      <c r="Q29" s="14"/>
      <c r="R29" s="13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344316172</v>
      </c>
      <c r="C30" s="17"/>
      <c r="D30" s="18"/>
      <c r="G30" s="17"/>
      <c r="H30" s="18"/>
      <c r="I30" s="17"/>
      <c r="J30" s="18"/>
      <c r="L30" s="17"/>
      <c r="M30" s="14"/>
      <c r="N30" s="17"/>
      <c r="O30" s="18"/>
      <c r="P30" s="17"/>
      <c r="Q30" s="14"/>
      <c r="R30" s="17"/>
      <c r="S30" s="18"/>
    </row>
    <row r="31" customFormat="false" ht="13.8" hidden="false" customHeight="false" outlineLevel="0" collapsed="false">
      <c r="A31" s="9" t="n">
        <v>2019</v>
      </c>
      <c r="B31" s="21" t="n">
        <f aca="false">J4-S4</f>
        <v>627326042</v>
      </c>
      <c r="C31" s="17"/>
      <c r="D31" s="23" t="n">
        <f aca="false">SUM(D5:D24)/D4*100</f>
        <v>95.3916218616649</v>
      </c>
      <c r="E31" s="23"/>
      <c r="F31" s="23" t="n">
        <f aca="false">SUM(F5:F27)/F4*100</f>
        <v>95.154740526462</v>
      </c>
      <c r="G31" s="24"/>
      <c r="H31" s="23" t="n">
        <f aca="false">SUM(H5:H25)/H4*100</f>
        <v>94.4249057403511</v>
      </c>
      <c r="I31" s="24"/>
      <c r="J31" s="23" t="n">
        <f aca="false">SUM(J5:J27)/J4*100</f>
        <v>95.0011896447623</v>
      </c>
      <c r="L31" s="17"/>
      <c r="M31" s="55" t="n">
        <f aca="false">SUM(M5:M30)/M4*100</f>
        <v>90.9978692751293</v>
      </c>
      <c r="N31" s="24"/>
      <c r="O31" s="55" t="n">
        <f aca="false">SUM(O5:O30)/O4*100</f>
        <v>90.2305587975953</v>
      </c>
      <c r="P31" s="24"/>
      <c r="Q31" s="55" t="n">
        <f aca="false">SUM(Q5:Q30)/Q4*100</f>
        <v>90.5619046557963</v>
      </c>
      <c r="R31" s="17"/>
      <c r="S31" s="18"/>
      <c r="T31" s="55" t="n">
        <f aca="false">SUM(S5:S31)/S4*100</f>
        <v>90.2793703801038</v>
      </c>
    </row>
    <row r="32" customFormat="false" ht="13.8" hidden="false" customHeight="false" outlineLevel="0" collapsed="false">
      <c r="C32" s="17"/>
      <c r="D32" s="18"/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C33" s="17" t="s">
        <v>80</v>
      </c>
      <c r="D33" s="18" t="s">
        <v>43</v>
      </c>
      <c r="G33" s="17"/>
      <c r="H33" s="18"/>
      <c r="I33" s="17"/>
      <c r="J33" s="18"/>
      <c r="L33" s="17"/>
      <c r="M33" s="18"/>
      <c r="N33" s="17"/>
      <c r="O33" s="18"/>
      <c r="P33" s="17"/>
      <c r="Q33" s="18"/>
    </row>
    <row r="34" customFormat="false" ht="13.8" hidden="false" customHeight="false" outlineLevel="0" collapsed="false">
      <c r="A34" s="29" t="s">
        <v>44</v>
      </c>
      <c r="B34" s="29"/>
      <c r="C34" s="30" t="s">
        <v>2</v>
      </c>
      <c r="D34" s="30"/>
      <c r="E34" s="31" t="n">
        <v>2021</v>
      </c>
      <c r="F34" s="31"/>
      <c r="G34" s="31" t="n">
        <v>2020</v>
      </c>
      <c r="H34" s="31"/>
      <c r="I34" s="31" t="n">
        <v>2019</v>
      </c>
      <c r="J34" s="31"/>
      <c r="K34" s="68" t="s">
        <v>44</v>
      </c>
      <c r="L34" s="68"/>
      <c r="M34" s="30" t="s">
        <v>2</v>
      </c>
      <c r="N34" s="30"/>
      <c r="O34" s="31" t="n">
        <v>2021</v>
      </c>
      <c r="P34" s="31"/>
      <c r="Q34" s="31" t="n">
        <v>2020</v>
      </c>
      <c r="R34" s="31"/>
      <c r="S34" s="31" t="n">
        <v>2019</v>
      </c>
      <c r="T34" s="31"/>
    </row>
    <row r="35" customFormat="false" ht="28.35" hidden="false" customHeight="false" outlineLevel="0" collapsed="false">
      <c r="A35" s="32" t="s">
        <v>5</v>
      </c>
      <c r="B35" s="33" t="s">
        <v>45</v>
      </c>
      <c r="C35" s="34" t="s">
        <v>5</v>
      </c>
      <c r="D35" s="35" t="s">
        <v>4</v>
      </c>
      <c r="E35" s="34" t="s">
        <v>5</v>
      </c>
      <c r="F35" s="35" t="s">
        <v>4</v>
      </c>
      <c r="G35" s="34" t="s">
        <v>5</v>
      </c>
      <c r="H35" s="35" t="s">
        <v>4</v>
      </c>
      <c r="I35" s="34" t="s">
        <v>5</v>
      </c>
      <c r="J35" s="35" t="s">
        <v>4</v>
      </c>
      <c r="K35" s="69" t="s">
        <v>5</v>
      </c>
      <c r="L35" s="70" t="s">
        <v>45</v>
      </c>
      <c r="M35" s="6" t="s">
        <v>4</v>
      </c>
      <c r="N35" s="36" t="s">
        <v>5</v>
      </c>
      <c r="O35" s="6" t="s">
        <v>4</v>
      </c>
      <c r="P35" s="36" t="s">
        <v>5</v>
      </c>
      <c r="Q35" s="6" t="s">
        <v>4</v>
      </c>
      <c r="R35" s="36" t="s">
        <v>5</v>
      </c>
      <c r="S35" s="6" t="s">
        <v>4</v>
      </c>
      <c r="T35" s="36" t="s">
        <v>5</v>
      </c>
    </row>
    <row r="36" customFormat="false" ht="13.8" hidden="false" customHeight="false" outlineLevel="0" collapsed="false">
      <c r="A36" s="85"/>
      <c r="B36" s="72" t="s">
        <v>112</v>
      </c>
      <c r="C36" s="39" t="n">
        <f aca="false">D36/SUM(D36:D44)*100</f>
        <v>0.137440673952118</v>
      </c>
      <c r="D36" s="86" t="n">
        <v>1004</v>
      </c>
      <c r="E36" s="39" t="n">
        <f aca="false">F36/SUM(F36:F44)*100</f>
        <v>0.203697279080141</v>
      </c>
      <c r="F36" s="86" t="n">
        <v>4521</v>
      </c>
      <c r="G36" s="39" t="n">
        <f aca="false">H36/SUM(H36:H44)*100</f>
        <v>0.165663106296711</v>
      </c>
      <c r="H36" s="86" t="n">
        <v>2628</v>
      </c>
      <c r="I36" s="39" t="n">
        <f aca="false">J36/SUM(J36:J44)*100</f>
        <v>0.0989396622653404</v>
      </c>
      <c r="J36" s="86" t="n">
        <v>1728</v>
      </c>
      <c r="K36" s="85"/>
      <c r="L36" s="72" t="s">
        <v>112</v>
      </c>
      <c r="M36" s="44" t="n">
        <v>11454</v>
      </c>
      <c r="N36" s="43" t="n">
        <f aca="false">M36/SUM(M36:M44)*100</f>
        <v>2.56679746412781</v>
      </c>
      <c r="O36" s="44" t="n">
        <v>46149</v>
      </c>
      <c r="P36" s="43" t="n">
        <f aca="false">O36/SUM(O36:O44)*100</f>
        <v>2.5567879620601</v>
      </c>
      <c r="Q36" s="44" t="n">
        <v>36879</v>
      </c>
      <c r="R36" s="43" t="n">
        <f aca="false">Q36/SUM(Q36:Q44)*100</f>
        <v>2.96924238788954</v>
      </c>
      <c r="S36" s="44" t="n">
        <v>32571</v>
      </c>
      <c r="T36" s="43" t="n">
        <f aca="false">S36/SUM(S36:S44)*100</f>
        <v>2.91022711941036</v>
      </c>
    </row>
    <row r="37" customFormat="false" ht="37.8" hidden="false" customHeight="true" outlineLevel="0" collapsed="false">
      <c r="A37" s="87" t="n">
        <f aca="false">AVERAGE(C37,E37,G37,I37)</f>
        <v>0.812818148988987</v>
      </c>
      <c r="B37" s="74" t="s">
        <v>113</v>
      </c>
      <c r="C37" s="39" t="n">
        <f aca="false">D37/SUM(D36:D45)*100</f>
        <v>0.671871342387443</v>
      </c>
      <c r="D37" s="86" t="n">
        <v>4908</v>
      </c>
      <c r="E37" s="39" t="n">
        <f aca="false">F37/SUM(F36:F45)*100</f>
        <v>0.639341824850077</v>
      </c>
      <c r="F37" s="86" t="n">
        <v>14190</v>
      </c>
      <c r="G37" s="39" t="n">
        <f aca="false">H37/SUM(H36:H45)*100</f>
        <v>0.770762100719134</v>
      </c>
      <c r="H37" s="86" t="n">
        <v>12227</v>
      </c>
      <c r="I37" s="39" t="n">
        <f aca="false">J37/SUM(J36:J45)*100</f>
        <v>1.16929732799929</v>
      </c>
      <c r="J37" s="86" t="n">
        <v>20422</v>
      </c>
      <c r="K37" s="87" t="n">
        <f aca="false">AVERAGE(N37,P37,R37,T37)</f>
        <v>28.3493428670549</v>
      </c>
      <c r="L37" s="74" t="s">
        <v>113</v>
      </c>
      <c r="M37" s="44" t="n">
        <v>168374</v>
      </c>
      <c r="N37" s="43" t="n">
        <f aca="false">M37/SUM(M36:M44)*100</f>
        <v>37.7319675419116</v>
      </c>
      <c r="O37" s="44" t="n">
        <v>661875</v>
      </c>
      <c r="P37" s="43" t="n">
        <f aca="false">O37/SUM(O36:O44)*100</f>
        <v>36.6697876961262</v>
      </c>
      <c r="Q37" s="44" t="n">
        <v>296382</v>
      </c>
      <c r="R37" s="43" t="n">
        <f aca="false">Q37/SUM(Q36:Q44)*100</f>
        <v>23.8626317798064</v>
      </c>
      <c r="S37" s="44" t="n">
        <v>169367</v>
      </c>
      <c r="T37" s="43" t="n">
        <f aca="false">S37/SUM(S36:S44)*100</f>
        <v>15.1329844503753</v>
      </c>
    </row>
    <row r="38" customFormat="false" ht="38.8" hidden="false" customHeight="true" outlineLevel="0" collapsed="false">
      <c r="A38" s="87" t="n">
        <f aca="false">AVERAGE(C38,E38,G38,I38)</f>
        <v>0.8568436477401</v>
      </c>
      <c r="B38" s="74" t="s">
        <v>114</v>
      </c>
      <c r="C38" s="39" t="n">
        <f aca="false">D38/SUM(D36:D45)*100</f>
        <v>0.589598588358337</v>
      </c>
      <c r="D38" s="86" t="n">
        <v>4307</v>
      </c>
      <c r="E38" s="39" t="n">
        <f aca="false">F38/SUM(F36:F45)*100</f>
        <v>0.879849693845828</v>
      </c>
      <c r="F38" s="86" t="n">
        <v>19528</v>
      </c>
      <c r="G38" s="39" t="n">
        <f aca="false">H38/SUM(H36:H45)*100</f>
        <v>1.07422564474972</v>
      </c>
      <c r="H38" s="86" t="n">
        <v>17041</v>
      </c>
      <c r="I38" s="39" t="n">
        <f aca="false">J38/SUM(J36:J45)*100</f>
        <v>0.883700664006518</v>
      </c>
      <c r="J38" s="86" t="n">
        <v>15434</v>
      </c>
      <c r="K38" s="87" t="n">
        <f aca="false">AVERAGE(N38,P38,R38,T38)</f>
        <v>4.39078634499147</v>
      </c>
      <c r="L38" s="74" t="s">
        <v>114</v>
      </c>
      <c r="M38" s="44" t="n">
        <v>17163</v>
      </c>
      <c r="N38" s="43" t="n">
        <f aca="false">M38/SUM(M36:M44)*100</f>
        <v>3.84616246523708</v>
      </c>
      <c r="O38" s="44" t="n">
        <v>69895</v>
      </c>
      <c r="P38" s="43" t="n">
        <f aca="false">O38/SUM(O36:O44)*100</f>
        <v>3.87238498360074</v>
      </c>
      <c r="Q38" s="44" t="n">
        <v>58846</v>
      </c>
      <c r="R38" s="43" t="n">
        <f aca="false">Q38/SUM(Q36:Q44)*100</f>
        <v>4.73787352037062</v>
      </c>
      <c r="S38" s="44" t="n">
        <v>57154</v>
      </c>
      <c r="T38" s="43" t="n">
        <f aca="false">S38/SUM(S36:S44)*100</f>
        <v>5.10672441075741</v>
      </c>
    </row>
    <row r="39" customFormat="false" ht="55.2" hidden="false" customHeight="false" outlineLevel="0" collapsed="false">
      <c r="A39" s="87" t="n">
        <f aca="false">AVERAGE(C39,E39,G39,I39)</f>
        <v>6.19925787536186</v>
      </c>
      <c r="B39" s="74" t="s">
        <v>115</v>
      </c>
      <c r="C39" s="39" t="n">
        <f aca="false">D39/SUM(D36:D45)*100</f>
        <v>5.09967871189067</v>
      </c>
      <c r="D39" s="86" t="n">
        <v>37253</v>
      </c>
      <c r="E39" s="39" t="n">
        <f aca="false">F39/SUM(F36:F45)*100</f>
        <v>5.8674818763038</v>
      </c>
      <c r="F39" s="86" t="n">
        <v>130227</v>
      </c>
      <c r="G39" s="39" t="n">
        <f aca="false">H39/SUM(H36:H45)*100</f>
        <v>7.82890556446489</v>
      </c>
      <c r="H39" s="86" t="n">
        <v>124194</v>
      </c>
      <c r="I39" s="39" t="n">
        <f aca="false">J39/SUM(J36:J45)*100</f>
        <v>6.00096534878808</v>
      </c>
      <c r="J39" s="86" t="n">
        <v>104808</v>
      </c>
      <c r="K39" s="87" t="n">
        <f aca="false">AVERAGE(N39,P39,R39,T39)</f>
        <v>17.2009873286101</v>
      </c>
      <c r="L39" s="74" t="s">
        <v>115</v>
      </c>
      <c r="M39" s="44" t="n">
        <v>61595</v>
      </c>
      <c r="N39" s="43" t="n">
        <f aca="false">M39/SUM(M36:M44)*100</f>
        <v>13.8032032305703</v>
      </c>
      <c r="O39" s="44" t="n">
        <v>302402</v>
      </c>
      <c r="P39" s="43" t="n">
        <f aca="false">O39/SUM(O36:O44)*100</f>
        <v>16.7539446857548</v>
      </c>
      <c r="Q39" s="44" t="n">
        <v>243914</v>
      </c>
      <c r="R39" s="43" t="n">
        <f aca="false">Q39/SUM(Q36:Q44)*100</f>
        <v>19.6382707719756</v>
      </c>
      <c r="S39" s="44" t="n">
        <v>208265</v>
      </c>
      <c r="T39" s="43" t="n">
        <f aca="false">S39/SUM(S36:S44)*100</f>
        <v>18.6085306261398</v>
      </c>
    </row>
    <row r="40" customFormat="false" ht="82.05" hidden="false" customHeight="false" outlineLevel="0" collapsed="false">
      <c r="A40" s="87" t="n">
        <f aca="false">AVERAGE(C40,E40,G40,I40)</f>
        <v>0.812253615355362</v>
      </c>
      <c r="B40" s="74" t="s">
        <v>116</v>
      </c>
      <c r="C40" s="39" t="n">
        <f aca="false">D40/SUM(D36:D45)*100</f>
        <v>0.586997619428964</v>
      </c>
      <c r="D40" s="86" t="n">
        <v>4288</v>
      </c>
      <c r="E40" s="39" t="n">
        <f aca="false">F40/SUM(F36:F45)*100</f>
        <v>0.834658724830703</v>
      </c>
      <c r="F40" s="86" t="n">
        <v>18525</v>
      </c>
      <c r="G40" s="39" t="n">
        <f aca="false">H40/SUM(H36:H45)*100</f>
        <v>0.937244697267693</v>
      </c>
      <c r="H40" s="86" t="n">
        <v>14868</v>
      </c>
      <c r="I40" s="39" t="n">
        <f aca="false">J40/SUM(J36:J45)*100</f>
        <v>0.890113419894086</v>
      </c>
      <c r="J40" s="86" t="n">
        <v>15546</v>
      </c>
      <c r="K40" s="87" t="n">
        <f aca="false">AVERAGE(N40,P40,R40,T40)</f>
        <v>9.45871920571616</v>
      </c>
      <c r="L40" s="74" t="s">
        <v>116</v>
      </c>
      <c r="M40" s="44" t="n">
        <v>32821</v>
      </c>
      <c r="N40" s="43" t="n">
        <f aca="false">M40/SUM(M36:M44)*100</f>
        <v>7.3550602034345</v>
      </c>
      <c r="O40" s="44" t="n">
        <v>147087</v>
      </c>
      <c r="P40" s="43" t="n">
        <f aca="false">O40/SUM(O36:O44)*100</f>
        <v>8.14904485417959</v>
      </c>
      <c r="Q40" s="44" t="n">
        <v>131551</v>
      </c>
      <c r="R40" s="43" t="n">
        <f aca="false">Q40/SUM(Q36:Q44)*100</f>
        <v>10.5915780083315</v>
      </c>
      <c r="S40" s="44" t="n">
        <v>131384</v>
      </c>
      <c r="T40" s="43" t="n">
        <f aca="false">S40/SUM(S36:S44)*100</f>
        <v>11.7391937569191</v>
      </c>
    </row>
    <row r="41" customFormat="false" ht="33.8" hidden="false" customHeight="true" outlineLevel="0" collapsed="false">
      <c r="A41" s="87" t="n">
        <f aca="false">AVERAGE(C41,E41,G41,I41)</f>
        <v>0.103324241829383</v>
      </c>
      <c r="B41" s="74" t="s">
        <v>117</v>
      </c>
      <c r="C41" s="39" t="n">
        <f aca="false">D41/SUM(D36:D45)*100</f>
        <v>0.163724149448937</v>
      </c>
      <c r="D41" s="86" t="n">
        <v>1196</v>
      </c>
      <c r="E41" s="39" t="n">
        <f aca="false">F41/SUM(F36:F45)*100</f>
        <v>0.112684559827346</v>
      </c>
      <c r="F41" s="86" t="n">
        <v>2501</v>
      </c>
      <c r="G41" s="39" t="n">
        <f aca="false">H41/SUM(H36:H45)*100</f>
        <v>0.0835249679768425</v>
      </c>
      <c r="H41" s="86" t="n">
        <v>1325</v>
      </c>
      <c r="I41" s="39" t="n">
        <f aca="false">J41/SUM(J36:J45)*100</f>
        <v>0.0533632900644081</v>
      </c>
      <c r="J41" s="86" t="n">
        <v>932</v>
      </c>
      <c r="K41" s="87" t="n">
        <f aca="false">AVERAGE(N41,P41,R41,T41)</f>
        <v>2.30164004887249</v>
      </c>
      <c r="L41" s="74" t="s">
        <v>117</v>
      </c>
      <c r="M41" s="44" t="n">
        <v>14635</v>
      </c>
      <c r="N41" s="43" t="n">
        <f aca="false">M41/SUM(M36:M44)*100</f>
        <v>3.2796473622761</v>
      </c>
      <c r="O41" s="44" t="n">
        <v>27533</v>
      </c>
      <c r="P41" s="43" t="n">
        <f aca="false">O41/SUM(O36:O44)*100</f>
        <v>1.52540776526904</v>
      </c>
      <c r="Q41" s="44" t="n">
        <v>28621</v>
      </c>
      <c r="R41" s="43" t="n">
        <f aca="false">Q41/SUM(Q36:Q44)*100</f>
        <v>2.30436525892206</v>
      </c>
      <c r="S41" s="44" t="n">
        <v>23471</v>
      </c>
      <c r="T41" s="43" t="n">
        <f aca="false">S41/SUM(S36:S44)*100</f>
        <v>2.09713980902277</v>
      </c>
    </row>
    <row r="42" customFormat="false" ht="22.85" hidden="false" customHeight="true" outlineLevel="0" collapsed="false">
      <c r="A42" s="87" t="n">
        <f aca="false">AVERAGE(C42,E42,G42,I42)</f>
        <v>1.41247380408579</v>
      </c>
      <c r="B42" s="74" t="s">
        <v>118</v>
      </c>
      <c r="C42" s="39" t="n">
        <f aca="false">D42/SUM(D36:D45)*100</f>
        <v>1.48419500696101</v>
      </c>
      <c r="D42" s="86" t="n">
        <v>10842</v>
      </c>
      <c r="E42" s="39" t="n">
        <f aca="false">F42/SUM(F36:F45)*100</f>
        <v>1.62705510775095</v>
      </c>
      <c r="F42" s="86" t="n">
        <v>36112</v>
      </c>
      <c r="G42" s="39" t="n">
        <f aca="false">H42/SUM(H36:H45)*100</f>
        <v>1.20244435030813</v>
      </c>
      <c r="H42" s="86" t="n">
        <v>19075</v>
      </c>
      <c r="I42" s="39" t="n">
        <f aca="false">J42/SUM(J36:J45)*100</f>
        <v>1.33620075132306</v>
      </c>
      <c r="J42" s="86" t="n">
        <v>23337</v>
      </c>
      <c r="K42" s="87" t="n">
        <f aca="false">AVERAGE(N42,P42,R42,T42)</f>
        <v>9.85577753312676</v>
      </c>
      <c r="L42" s="74" t="s">
        <v>118</v>
      </c>
      <c r="M42" s="44" t="n">
        <v>47236</v>
      </c>
      <c r="N42" s="43" t="n">
        <f aca="false">M42/SUM(M36:M44)*100</f>
        <v>10.5854064095985</v>
      </c>
      <c r="O42" s="44" t="n">
        <v>171275</v>
      </c>
      <c r="P42" s="43" t="n">
        <f aca="false">O42/SUM(O36:O44)*100</f>
        <v>9.48912995301835</v>
      </c>
      <c r="Q42" s="44" t="n">
        <v>109373</v>
      </c>
      <c r="R42" s="43" t="n">
        <f aca="false">Q42/SUM(Q36:Q44)*100</f>
        <v>8.80595861304924</v>
      </c>
      <c r="S42" s="44" t="n">
        <v>117992</v>
      </c>
      <c r="T42" s="43" t="n">
        <f aca="false">S42/SUM(S36:S44)*100</f>
        <v>10.542615156841</v>
      </c>
    </row>
    <row r="43" customFormat="false" ht="37.8" hidden="false" customHeight="true" outlineLevel="0" collapsed="false">
      <c r="A43" s="87" t="n">
        <f aca="false">AVERAGE(C43,E43,G43,I43)</f>
        <v>3.83576679726646</v>
      </c>
      <c r="B43" s="74" t="s">
        <v>119</v>
      </c>
      <c r="C43" s="39" t="n">
        <f aca="false">D43/SUM(D36:D46)*100</f>
        <v>3.61548370492966</v>
      </c>
      <c r="D43" s="86" t="n">
        <v>26411</v>
      </c>
      <c r="E43" s="39" t="n">
        <f aca="false">F43/SUM(F36:F46)*100</f>
        <v>4.57802989001879</v>
      </c>
      <c r="F43" s="86" t="n">
        <v>101608</v>
      </c>
      <c r="G43" s="39" t="n">
        <f aca="false">H43/SUM(H36:H46)*100</f>
        <v>4.00913542517676</v>
      </c>
      <c r="H43" s="86" t="n">
        <v>63599</v>
      </c>
      <c r="I43" s="39" t="n">
        <f aca="false">J43/SUM(J36:J46)*100</f>
        <v>3.14041816894062</v>
      </c>
      <c r="J43" s="86" t="n">
        <v>54848</v>
      </c>
      <c r="K43" s="87" t="n">
        <f aca="false">AVERAGE(N43,P43,R43,T43)</f>
        <v>9.86099219996074</v>
      </c>
      <c r="L43" s="74" t="s">
        <v>119</v>
      </c>
      <c r="M43" s="44" t="n">
        <v>38865</v>
      </c>
      <c r="N43" s="43" t="n">
        <f aca="false">M43/SUM(M36:M44)*100</f>
        <v>8.70949741953267</v>
      </c>
      <c r="O43" s="44" t="n">
        <v>154750</v>
      </c>
      <c r="P43" s="43" t="n">
        <f aca="false">O43/SUM(O36:O44)*100</f>
        <v>8.57359719882989</v>
      </c>
      <c r="Q43" s="44" t="n">
        <v>127097</v>
      </c>
      <c r="R43" s="43" t="n">
        <f aca="false">Q43/SUM(Q36:Q44)*100</f>
        <v>10.2329726883483</v>
      </c>
      <c r="S43" s="44" t="n">
        <v>133496</v>
      </c>
      <c r="T43" s="43" t="n">
        <f aca="false">S43/SUM(S36:S44)*100</f>
        <v>11.9279014931321</v>
      </c>
    </row>
    <row r="44" customFormat="false" ht="35.8" hidden="false" customHeight="true" outlineLevel="0" collapsed="false">
      <c r="A44" s="87" t="n">
        <f aca="false">AVERAGE(C44,E44,G44,I44)</f>
        <v>85.8158266889735</v>
      </c>
      <c r="B44" s="74" t="s">
        <v>120</v>
      </c>
      <c r="C44" s="39" t="n">
        <f aca="false">D44/SUM(D36:D47)*100</f>
        <v>87.6510102026429</v>
      </c>
      <c r="D44" s="86" t="n">
        <v>640288</v>
      </c>
      <c r="E44" s="39" t="n">
        <f aca="false">F44/SUM(F36:F47)*100</f>
        <v>85.2572010434924</v>
      </c>
      <c r="F44" s="86" t="n">
        <v>1892258</v>
      </c>
      <c r="G44" s="39" t="n">
        <f aca="false">H44/SUM(H36:H47)*100</f>
        <v>83.9280941430401</v>
      </c>
      <c r="H44" s="86" t="n">
        <v>1331395</v>
      </c>
      <c r="I44" s="39" t="n">
        <f aca="false">J44/SUM(J36:J47)*100</f>
        <v>86.4270013667186</v>
      </c>
      <c r="J44" s="86" t="n">
        <v>1509464</v>
      </c>
      <c r="K44" s="87" t="n">
        <f aca="false">AVERAGE(N44,P44,R44,T44)</f>
        <v>15.8309907382954</v>
      </c>
      <c r="L44" s="74" t="s">
        <v>120</v>
      </c>
      <c r="M44" s="44" t="n">
        <v>54094</v>
      </c>
      <c r="N44" s="43" t="n">
        <f aca="false">M44/SUM(M36:M44)*100</f>
        <v>12.1222579033115</v>
      </c>
      <c r="O44" s="44" t="n">
        <v>223994</v>
      </c>
      <c r="P44" s="43" t="n">
        <f aca="false">O44/SUM(O36:O44)*100</f>
        <v>12.4099149011612</v>
      </c>
      <c r="Q44" s="44" t="n">
        <v>209371</v>
      </c>
      <c r="R44" s="43" t="n">
        <f aca="false">Q44/SUM(Q36:Q44)*100</f>
        <v>16.8571069713067</v>
      </c>
      <c r="S44" s="44" t="n">
        <v>245491</v>
      </c>
      <c r="T44" s="43" t="n">
        <f aca="false">S44/SUM(S36:S44)*100</f>
        <v>21.9346831774022</v>
      </c>
    </row>
    <row r="51" customFormat="false" ht="13.8" hidden="false" customHeight="false" outlineLevel="0" collapsed="false">
      <c r="B51" s="9" t="s">
        <v>40</v>
      </c>
      <c r="C51" s="0" t="s">
        <v>90</v>
      </c>
      <c r="D51" s="0" t="s">
        <v>43</v>
      </c>
    </row>
    <row r="52" customFormat="false" ht="14.9" hidden="false" customHeight="false" outlineLevel="0" collapsed="false">
      <c r="B52" s="33" t="s">
        <v>45</v>
      </c>
      <c r="C52" s="30" t="s">
        <v>91</v>
      </c>
      <c r="D52" s="30"/>
      <c r="E52" s="31" t="n">
        <v>2021</v>
      </c>
      <c r="F52" s="31"/>
      <c r="G52" s="31" t="n">
        <v>2020</v>
      </c>
      <c r="H52" s="31"/>
      <c r="I52" s="31" t="n">
        <v>2019</v>
      </c>
      <c r="J52" s="31"/>
    </row>
    <row r="53" customFormat="false" ht="13.8" hidden="false" customHeight="false" outlineLevel="0" collapsed="false">
      <c r="B53" s="72" t="s">
        <v>112</v>
      </c>
      <c r="C53" s="50" t="n">
        <f aca="false">(D36-M36)*4</f>
        <v>-41800</v>
      </c>
      <c r="D53" s="50"/>
      <c r="E53" s="50" t="n">
        <f aca="false">F36-O36</f>
        <v>-41628</v>
      </c>
      <c r="F53" s="50"/>
      <c r="G53" s="50" t="n">
        <f aca="false">H36-Q36</f>
        <v>-34251</v>
      </c>
      <c r="H53" s="50"/>
      <c r="I53" s="50" t="n">
        <f aca="false">J36-S36</f>
        <v>-30843</v>
      </c>
      <c r="J53" s="50"/>
    </row>
    <row r="54" customFormat="false" ht="41.75" hidden="false" customHeight="false" outlineLevel="0" collapsed="false">
      <c r="A54" s="17"/>
      <c r="B54" s="74" t="s">
        <v>113</v>
      </c>
      <c r="C54" s="50" t="n">
        <f aca="false">(D37-M37)*4</f>
        <v>-653864</v>
      </c>
      <c r="D54" s="50"/>
      <c r="E54" s="50" t="n">
        <f aca="false">F37-O37</f>
        <v>-647685</v>
      </c>
      <c r="F54" s="50"/>
      <c r="G54" s="50" t="n">
        <f aca="false">H37-Q37</f>
        <v>-284155</v>
      </c>
      <c r="H54" s="50"/>
      <c r="I54" s="50" t="n">
        <f aca="false">J37-S37</f>
        <v>-148945</v>
      </c>
      <c r="J54" s="50"/>
    </row>
    <row r="55" customFormat="false" ht="28.35" hidden="false" customHeight="false" outlineLevel="0" collapsed="false">
      <c r="A55" s="17"/>
      <c r="B55" s="74" t="s">
        <v>114</v>
      </c>
      <c r="C55" s="50" t="n">
        <f aca="false">(D38-M38)*4</f>
        <v>-51424</v>
      </c>
      <c r="D55" s="50"/>
      <c r="E55" s="50" t="n">
        <f aca="false">F38-O38</f>
        <v>-50367</v>
      </c>
      <c r="F55" s="50"/>
      <c r="G55" s="50" t="n">
        <f aca="false">H38-Q38</f>
        <v>-41805</v>
      </c>
      <c r="H55" s="50"/>
      <c r="I55" s="50" t="n">
        <f aca="false">J38-S38</f>
        <v>-41720</v>
      </c>
      <c r="J55" s="50"/>
    </row>
    <row r="56" customFormat="false" ht="41.75" hidden="false" customHeight="false" outlineLevel="0" collapsed="false">
      <c r="A56" s="17"/>
      <c r="B56" s="74" t="s">
        <v>115</v>
      </c>
      <c r="C56" s="50" t="n">
        <f aca="false">(D39-M39)*4</f>
        <v>-97368</v>
      </c>
      <c r="D56" s="50"/>
      <c r="E56" s="50" t="n">
        <f aca="false">F39-O39</f>
        <v>-172175</v>
      </c>
      <c r="F56" s="50"/>
      <c r="G56" s="50" t="n">
        <f aca="false">H39-Q39</f>
        <v>-119720</v>
      </c>
      <c r="H56" s="50"/>
      <c r="I56" s="50" t="n">
        <f aca="false">J39-S39</f>
        <v>-103457</v>
      </c>
      <c r="J56" s="50"/>
    </row>
    <row r="57" customFormat="false" ht="55.2" hidden="false" customHeight="false" outlineLevel="0" collapsed="false">
      <c r="A57" s="17"/>
      <c r="B57" s="74" t="s">
        <v>116</v>
      </c>
      <c r="C57" s="50" t="n">
        <f aca="false">(D40-M40)*4</f>
        <v>-114132</v>
      </c>
      <c r="D57" s="50"/>
      <c r="E57" s="50" t="n">
        <f aca="false">F40-O40</f>
        <v>-128562</v>
      </c>
      <c r="F57" s="50"/>
      <c r="G57" s="50" t="n">
        <f aca="false">H40-Q40</f>
        <v>-116683</v>
      </c>
      <c r="H57" s="50"/>
      <c r="I57" s="50" t="n">
        <f aca="false">J40-S40</f>
        <v>-115838</v>
      </c>
      <c r="J57" s="50"/>
    </row>
    <row r="58" customFormat="false" ht="28.35" hidden="false" customHeight="false" outlineLevel="0" collapsed="false">
      <c r="A58" s="17"/>
      <c r="B58" s="74" t="s">
        <v>117</v>
      </c>
      <c r="C58" s="50" t="n">
        <f aca="false">(D41-M41)*4</f>
        <v>-53756</v>
      </c>
      <c r="D58" s="50"/>
      <c r="E58" s="50" t="n">
        <f aca="false">F41-O41</f>
        <v>-25032</v>
      </c>
      <c r="F58" s="50"/>
      <c r="G58" s="50" t="n">
        <f aca="false">H41-Q41</f>
        <v>-27296</v>
      </c>
      <c r="H58" s="50"/>
      <c r="I58" s="50" t="n">
        <f aca="false">J41-S41</f>
        <v>-22539</v>
      </c>
      <c r="J58" s="50"/>
    </row>
    <row r="59" customFormat="false" ht="14.9" hidden="false" customHeight="false" outlineLevel="0" collapsed="false">
      <c r="A59" s="17"/>
      <c r="B59" s="74" t="s">
        <v>118</v>
      </c>
      <c r="C59" s="50" t="n">
        <f aca="false">(D42-M42)*4</f>
        <v>-145576</v>
      </c>
      <c r="D59" s="50"/>
      <c r="E59" s="50" t="n">
        <f aca="false">F42-O42</f>
        <v>-135163</v>
      </c>
      <c r="F59" s="50"/>
      <c r="G59" s="50" t="n">
        <f aca="false">H42-Q42</f>
        <v>-90298</v>
      </c>
      <c r="H59" s="50"/>
      <c r="I59" s="50" t="n">
        <f aca="false">J42-S42</f>
        <v>-94655</v>
      </c>
      <c r="J59" s="50"/>
    </row>
    <row r="60" customFormat="false" ht="28.35" hidden="false" customHeight="false" outlineLevel="0" collapsed="false">
      <c r="A60" s="17"/>
      <c r="B60" s="74" t="s">
        <v>119</v>
      </c>
      <c r="C60" s="50" t="n">
        <f aca="false">(D43-M43)*4</f>
        <v>-49816</v>
      </c>
      <c r="D60" s="50"/>
      <c r="E60" s="50" t="n">
        <f aca="false">F43-O43</f>
        <v>-53142</v>
      </c>
      <c r="F60" s="50"/>
      <c r="G60" s="50" t="n">
        <f aca="false">H43-Q43</f>
        <v>-63498</v>
      </c>
      <c r="H60" s="50"/>
      <c r="I60" s="50" t="n">
        <f aca="false">J43-S43</f>
        <v>-78648</v>
      </c>
      <c r="J60" s="50"/>
    </row>
    <row r="61" customFormat="false" ht="28.35" hidden="false" customHeight="false" outlineLevel="0" collapsed="false">
      <c r="A61" s="17"/>
      <c r="B61" s="74" t="s">
        <v>120</v>
      </c>
      <c r="C61" s="50" t="n">
        <f aca="false">(D44-M44)*4</f>
        <v>2344776</v>
      </c>
      <c r="D61" s="50"/>
      <c r="E61" s="50" t="n">
        <f aca="false">F44-O44</f>
        <v>1668264</v>
      </c>
      <c r="F61" s="50"/>
      <c r="G61" s="50" t="n">
        <f aca="false">H44-Q44</f>
        <v>1122024</v>
      </c>
      <c r="H61" s="50"/>
      <c r="I61" s="50" t="n">
        <f aca="false">J44-S44</f>
        <v>1263973</v>
      </c>
      <c r="J61" s="50"/>
    </row>
    <row r="62" customFormat="false" ht="13.8" hidden="false" customHeight="false" outlineLevel="0" collapsed="false">
      <c r="A62" s="17"/>
      <c r="B62" s="18" t="s">
        <v>6</v>
      </c>
      <c r="C62" s="50" t="n">
        <f aca="false">SUM(C53:C61)</f>
        <v>1137040</v>
      </c>
      <c r="D62" s="50"/>
      <c r="E62" s="50" t="n">
        <f aca="false">SUM(E53:E61)</f>
        <v>414510</v>
      </c>
      <c r="F62" s="50"/>
      <c r="G62" s="50" t="n">
        <f aca="false">SUM(G53:G61)</f>
        <v>344318</v>
      </c>
      <c r="H62" s="50"/>
      <c r="I62" s="50" t="n">
        <f aca="false">SUM(I53:I61)</f>
        <v>627328</v>
      </c>
      <c r="J62" s="50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</sheetData>
  <mergeCells count="6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34:B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4"/>
  <sheetViews>
    <sheetView showFormulas="false" showGridLines="true" showRowColHeaders="true" showZeros="true" rightToLeft="false" tabSelected="false" showOutlineSymbols="true" defaultGridColor="true" view="normal" topLeftCell="B42" colorId="64" zoomScale="75" zoomScaleNormal="75" zoomScalePageLayoutView="100" workbookViewId="0">
      <selection pane="topLeft" activeCell="C58" activeCellId="0" sqref="C5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.81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76"/>
    <col collapsed="false" customWidth="true" hidden="false" outlineLevel="0" max="12" min="12" style="0" width="10.58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121</v>
      </c>
      <c r="B1" s="1"/>
      <c r="C1" s="1"/>
      <c r="D1" s="1"/>
      <c r="E1" s="1"/>
      <c r="F1" s="1"/>
      <c r="G1" s="1"/>
      <c r="H1" s="1"/>
      <c r="I1" s="1"/>
      <c r="J1" s="1"/>
      <c r="K1" s="1" t="s">
        <v>122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4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14" t="n">
        <v>402387884</v>
      </c>
      <c r="E4" s="6" t="s">
        <v>6</v>
      </c>
      <c r="F4" s="7" t="n">
        <v>1308750457</v>
      </c>
      <c r="G4" s="8" t="s">
        <v>6</v>
      </c>
      <c r="H4" s="14" t="n">
        <v>973494771</v>
      </c>
      <c r="I4" s="6" t="s">
        <v>6</v>
      </c>
      <c r="J4" s="7" t="n">
        <v>956686607</v>
      </c>
      <c r="K4" s="9" t="s">
        <v>5</v>
      </c>
      <c r="L4" s="6" t="s">
        <v>6</v>
      </c>
      <c r="M4" s="7" t="n">
        <v>1009553696</v>
      </c>
      <c r="N4" s="6" t="s">
        <v>6</v>
      </c>
      <c r="O4" s="14" t="n">
        <v>3894928761</v>
      </c>
      <c r="P4" s="6" t="s">
        <v>6</v>
      </c>
      <c r="Q4" s="7" t="n">
        <v>3121898675</v>
      </c>
      <c r="R4" s="6" t="s">
        <v>6</v>
      </c>
      <c r="S4" s="7" t="n">
        <v>3517087107</v>
      </c>
    </row>
    <row r="5" customFormat="false" ht="13.8" hidden="false" customHeight="false" outlineLevel="0" collapsed="false">
      <c r="A5" s="11" t="n">
        <f aca="false">D5/D4*100</f>
        <v>11.0369831612524</v>
      </c>
      <c r="B5" s="11"/>
      <c r="C5" s="12" t="s">
        <v>19</v>
      </c>
      <c r="D5" s="7" t="n">
        <v>44411483</v>
      </c>
      <c r="E5" s="12" t="s">
        <v>8</v>
      </c>
      <c r="F5" s="7" t="n">
        <v>139402770</v>
      </c>
      <c r="G5" s="13" t="s">
        <v>76</v>
      </c>
      <c r="H5" s="14" t="n">
        <v>121204702</v>
      </c>
      <c r="I5" s="12" t="s">
        <v>76</v>
      </c>
      <c r="J5" s="7" t="n">
        <v>125973702</v>
      </c>
      <c r="K5" s="15" t="n">
        <f aca="false">M5/M4*100</f>
        <v>32.6872768934918</v>
      </c>
      <c r="L5" s="12" t="s">
        <v>26</v>
      </c>
      <c r="M5" s="7" t="n">
        <v>329995612</v>
      </c>
      <c r="N5" s="13" t="s">
        <v>26</v>
      </c>
      <c r="O5" s="14" t="n">
        <v>1361007789</v>
      </c>
      <c r="P5" s="12" t="s">
        <v>26</v>
      </c>
      <c r="Q5" s="7" t="n">
        <v>1043378681</v>
      </c>
      <c r="R5" s="12" t="s">
        <v>26</v>
      </c>
      <c r="S5" s="7" t="n">
        <v>900694818</v>
      </c>
    </row>
    <row r="6" customFormat="false" ht="13.8" hidden="false" customHeight="false" outlineLevel="0" collapsed="false">
      <c r="A6" s="11" t="n">
        <f aca="false">D6/D4*100</f>
        <v>8.75789465867715</v>
      </c>
      <c r="B6" s="11"/>
      <c r="C6" s="12" t="s">
        <v>8</v>
      </c>
      <c r="D6" s="7" t="n">
        <v>35240707</v>
      </c>
      <c r="E6" s="12" t="s">
        <v>76</v>
      </c>
      <c r="F6" s="7" t="n">
        <v>138489517</v>
      </c>
      <c r="G6" s="13" t="s">
        <v>8</v>
      </c>
      <c r="H6" s="14" t="n">
        <v>93409204</v>
      </c>
      <c r="I6" s="12" t="s">
        <v>8</v>
      </c>
      <c r="J6" s="7" t="n">
        <v>101891421</v>
      </c>
      <c r="K6" s="15" t="n">
        <f aca="false">M6/M4*100</f>
        <v>8.92390304319187</v>
      </c>
      <c r="L6" s="12" t="s">
        <v>19</v>
      </c>
      <c r="M6" s="7" t="n">
        <v>90091593</v>
      </c>
      <c r="N6" s="13" t="s">
        <v>19</v>
      </c>
      <c r="O6" s="14" t="n">
        <v>255130986</v>
      </c>
      <c r="P6" s="12" t="s">
        <v>9</v>
      </c>
      <c r="Q6" s="7" t="n">
        <v>197359422</v>
      </c>
      <c r="R6" s="12" t="s">
        <v>14</v>
      </c>
      <c r="S6" s="7" t="n">
        <v>250880560</v>
      </c>
    </row>
    <row r="7" customFormat="false" ht="13.8" hidden="false" customHeight="false" outlineLevel="0" collapsed="false">
      <c r="A7" s="11" t="n">
        <f aca="false">D7/D4*100</f>
        <v>8.12223436628127</v>
      </c>
      <c r="B7" s="11"/>
      <c r="C7" s="12" t="s">
        <v>14</v>
      </c>
      <c r="D7" s="7" t="n">
        <v>32682887</v>
      </c>
      <c r="E7" s="12" t="s">
        <v>19</v>
      </c>
      <c r="F7" s="7" t="n">
        <v>112786784</v>
      </c>
      <c r="G7" s="13" t="s">
        <v>19</v>
      </c>
      <c r="H7" s="14" t="n">
        <v>74085306</v>
      </c>
      <c r="I7" s="12" t="s">
        <v>7</v>
      </c>
      <c r="J7" s="7" t="n">
        <v>82554734</v>
      </c>
      <c r="K7" s="15" t="n">
        <f aca="false">M7/M4*100</f>
        <v>6.39712630005566</v>
      </c>
      <c r="L7" s="12" t="s">
        <v>9</v>
      </c>
      <c r="M7" s="7" t="n">
        <v>64582425</v>
      </c>
      <c r="N7" s="13" t="s">
        <v>9</v>
      </c>
      <c r="O7" s="14" t="n">
        <v>242843175</v>
      </c>
      <c r="P7" s="12" t="s">
        <v>19</v>
      </c>
      <c r="Q7" s="7" t="n">
        <v>169603965</v>
      </c>
      <c r="R7" s="12" t="s">
        <v>9</v>
      </c>
      <c r="S7" s="7" t="n">
        <v>230568726</v>
      </c>
    </row>
    <row r="8" customFormat="false" ht="13.8" hidden="false" customHeight="false" outlineLevel="0" collapsed="false">
      <c r="A8" s="11" t="n">
        <f aca="false">D8/D4*100</f>
        <v>8.04104454596352</v>
      </c>
      <c r="B8" s="11"/>
      <c r="C8" s="12" t="s">
        <v>15</v>
      </c>
      <c r="D8" s="7" t="n">
        <v>32356189</v>
      </c>
      <c r="E8" s="12" t="s">
        <v>14</v>
      </c>
      <c r="F8" s="7" t="n">
        <v>98836746</v>
      </c>
      <c r="G8" s="13" t="s">
        <v>9</v>
      </c>
      <c r="H8" s="14" t="n">
        <v>73457281</v>
      </c>
      <c r="I8" s="12" t="s">
        <v>14</v>
      </c>
      <c r="J8" s="7" t="n">
        <v>79579718</v>
      </c>
      <c r="K8" s="15" t="n">
        <f aca="false">M8/M4*100</f>
        <v>4.87828187793589</v>
      </c>
      <c r="L8" s="12" t="s">
        <v>39</v>
      </c>
      <c r="M8" s="7" t="n">
        <v>49248875</v>
      </c>
      <c r="N8" s="13" t="s">
        <v>17</v>
      </c>
      <c r="O8" s="14" t="n">
        <v>184112884</v>
      </c>
      <c r="P8" s="12" t="s">
        <v>14</v>
      </c>
      <c r="Q8" s="7" t="n">
        <v>131798519</v>
      </c>
      <c r="R8" s="12" t="s">
        <v>123</v>
      </c>
      <c r="S8" s="7" t="n">
        <v>221395496</v>
      </c>
    </row>
    <row r="9" customFormat="false" ht="13.8" hidden="false" customHeight="false" outlineLevel="0" collapsed="false">
      <c r="A9" s="11" t="n">
        <f aca="false">D9/D4*100</f>
        <v>7.4788148939395</v>
      </c>
      <c r="B9" s="11"/>
      <c r="C9" s="12" t="s">
        <v>25</v>
      </c>
      <c r="D9" s="7" t="n">
        <v>30093845</v>
      </c>
      <c r="E9" s="12" t="s">
        <v>7</v>
      </c>
      <c r="F9" s="7" t="n">
        <v>92455009</v>
      </c>
      <c r="G9" s="13" t="s">
        <v>7</v>
      </c>
      <c r="H9" s="14" t="n">
        <v>72976852</v>
      </c>
      <c r="I9" s="12" t="s">
        <v>15</v>
      </c>
      <c r="J9" s="7" t="n">
        <v>62439079</v>
      </c>
      <c r="K9" s="8"/>
      <c r="L9" s="12" t="s">
        <v>15</v>
      </c>
      <c r="M9" s="7" t="n">
        <v>48175245</v>
      </c>
      <c r="N9" s="13" t="s">
        <v>13</v>
      </c>
      <c r="O9" s="14" t="n">
        <v>183830494</v>
      </c>
      <c r="P9" s="12" t="s">
        <v>15</v>
      </c>
      <c r="Q9" s="7" t="n">
        <v>131092081</v>
      </c>
      <c r="R9" s="12" t="s">
        <v>19</v>
      </c>
      <c r="S9" s="7" t="n">
        <v>168795524</v>
      </c>
    </row>
    <row r="10" customFormat="false" ht="13.8" hidden="false" customHeight="false" outlineLevel="0" collapsed="false">
      <c r="A10" s="11" t="n">
        <f aca="false">D10/D4*100</f>
        <v>6.21871134668657</v>
      </c>
      <c r="B10" s="11"/>
      <c r="C10" s="12" t="s">
        <v>9</v>
      </c>
      <c r="D10" s="7" t="n">
        <v>25023341</v>
      </c>
      <c r="E10" s="12" t="s">
        <v>9</v>
      </c>
      <c r="F10" s="7" t="n">
        <v>88369575</v>
      </c>
      <c r="G10" s="13" t="s">
        <v>14</v>
      </c>
      <c r="H10" s="14" t="n">
        <v>66179424</v>
      </c>
      <c r="I10" s="12" t="s">
        <v>9</v>
      </c>
      <c r="J10" s="7" t="n">
        <v>62337611</v>
      </c>
      <c r="K10" s="8"/>
      <c r="L10" s="12" t="s">
        <v>13</v>
      </c>
      <c r="M10" s="7" t="n">
        <v>47933417</v>
      </c>
      <c r="N10" s="13" t="s">
        <v>15</v>
      </c>
      <c r="O10" s="14" t="n">
        <v>178914483</v>
      </c>
      <c r="P10" s="12" t="s">
        <v>28</v>
      </c>
      <c r="Q10" s="7" t="n">
        <v>120441009</v>
      </c>
      <c r="R10" s="12" t="s">
        <v>25</v>
      </c>
      <c r="S10" s="7" t="n">
        <v>157751187</v>
      </c>
    </row>
    <row r="11" customFormat="false" ht="13.8" hidden="false" customHeight="false" outlineLevel="0" collapsed="false">
      <c r="A11" s="11" t="n">
        <f aca="false">D11/D4*100</f>
        <v>5.9966922363895</v>
      </c>
      <c r="B11" s="11"/>
      <c r="C11" s="12" t="s">
        <v>32</v>
      </c>
      <c r="D11" s="7" t="n">
        <v>24129963</v>
      </c>
      <c r="E11" s="12" t="s">
        <v>15</v>
      </c>
      <c r="F11" s="7" t="n">
        <v>84338744</v>
      </c>
      <c r="G11" s="13" t="s">
        <v>15</v>
      </c>
      <c r="H11" s="14" t="n">
        <v>63063498</v>
      </c>
      <c r="I11" s="12" t="s">
        <v>19</v>
      </c>
      <c r="J11" s="7" t="n">
        <v>60075419</v>
      </c>
      <c r="K11" s="8"/>
      <c r="L11" s="12" t="s">
        <v>17</v>
      </c>
      <c r="M11" s="7" t="n">
        <v>46034851</v>
      </c>
      <c r="N11" s="13" t="s">
        <v>14</v>
      </c>
      <c r="O11" s="14" t="n">
        <v>159116461</v>
      </c>
      <c r="P11" s="12" t="s">
        <v>76</v>
      </c>
      <c r="Q11" s="7" t="n">
        <v>117499407</v>
      </c>
      <c r="R11" s="12" t="s">
        <v>15</v>
      </c>
      <c r="S11" s="7" t="n">
        <v>139478659</v>
      </c>
    </row>
    <row r="12" customFormat="false" ht="13.8" hidden="false" customHeight="false" outlineLevel="0" collapsed="false">
      <c r="A12" s="11" t="n">
        <f aca="false">D12/D4*100</f>
        <v>5.35011660539958</v>
      </c>
      <c r="B12" s="11"/>
      <c r="C12" s="12" t="s">
        <v>7</v>
      </c>
      <c r="D12" s="7" t="n">
        <v>21528221</v>
      </c>
      <c r="E12" s="12" t="s">
        <v>18</v>
      </c>
      <c r="F12" s="7" t="n">
        <v>70661904</v>
      </c>
      <c r="G12" s="13" t="s">
        <v>32</v>
      </c>
      <c r="H12" s="14" t="n">
        <v>53061346</v>
      </c>
      <c r="I12" s="12" t="s">
        <v>18</v>
      </c>
      <c r="J12" s="7" t="n">
        <v>45556843</v>
      </c>
      <c r="K12" s="8"/>
      <c r="L12" s="12" t="s">
        <v>8</v>
      </c>
      <c r="M12" s="7" t="n">
        <v>42576576</v>
      </c>
      <c r="N12" s="13" t="s">
        <v>18</v>
      </c>
      <c r="O12" s="14" t="n">
        <v>144887851</v>
      </c>
      <c r="P12" s="12" t="s">
        <v>13</v>
      </c>
      <c r="Q12" s="7" t="n">
        <v>116689933</v>
      </c>
      <c r="R12" s="12" t="s">
        <v>8</v>
      </c>
      <c r="S12" s="7" t="n">
        <v>134545328</v>
      </c>
    </row>
    <row r="13" customFormat="false" ht="13.8" hidden="false" customHeight="false" outlineLevel="0" collapsed="false">
      <c r="A13" s="11" t="n">
        <f aca="false">D13/D4*100</f>
        <v>4.78091557050957</v>
      </c>
      <c r="B13" s="11"/>
      <c r="C13" s="12" t="s">
        <v>18</v>
      </c>
      <c r="D13" s="7" t="n">
        <v>19237825</v>
      </c>
      <c r="E13" s="12" t="s">
        <v>124</v>
      </c>
      <c r="F13" s="7" t="n">
        <v>62531903</v>
      </c>
      <c r="G13" s="13" t="s">
        <v>18</v>
      </c>
      <c r="H13" s="14" t="n">
        <v>49455668</v>
      </c>
      <c r="I13" s="12" t="s">
        <v>32</v>
      </c>
      <c r="J13" s="7" t="n">
        <v>40711701</v>
      </c>
      <c r="K13" s="8"/>
      <c r="L13" s="12" t="s">
        <v>76</v>
      </c>
      <c r="M13" s="7" t="n">
        <v>41818519</v>
      </c>
      <c r="N13" s="13" t="s">
        <v>39</v>
      </c>
      <c r="O13" s="14" t="n">
        <v>135126378</v>
      </c>
      <c r="P13" s="12" t="s">
        <v>17</v>
      </c>
      <c r="Q13" s="7" t="n">
        <v>112966637</v>
      </c>
      <c r="R13" s="12" t="s">
        <v>13</v>
      </c>
      <c r="S13" s="7" t="n">
        <v>132533261</v>
      </c>
    </row>
    <row r="14" customFormat="false" ht="13.8" hidden="false" customHeight="false" outlineLevel="0" collapsed="false">
      <c r="B14" s="8"/>
      <c r="C14" s="12" t="s">
        <v>30</v>
      </c>
      <c r="D14" s="7" t="n">
        <v>17812352</v>
      </c>
      <c r="E14" s="12" t="s">
        <v>32</v>
      </c>
      <c r="F14" s="7" t="n">
        <v>45696214</v>
      </c>
      <c r="G14" s="13" t="s">
        <v>17</v>
      </c>
      <c r="H14" s="14" t="n">
        <v>35493163</v>
      </c>
      <c r="I14" s="12" t="s">
        <v>17</v>
      </c>
      <c r="J14" s="7" t="n">
        <v>37175758</v>
      </c>
      <c r="K14" s="8"/>
      <c r="L14" s="12" t="s">
        <v>14</v>
      </c>
      <c r="M14" s="7" t="n">
        <v>38412061</v>
      </c>
      <c r="N14" s="13" t="s">
        <v>76</v>
      </c>
      <c r="O14" s="14" t="n">
        <v>131090817</v>
      </c>
      <c r="P14" s="12" t="s">
        <v>18</v>
      </c>
      <c r="Q14" s="7" t="n">
        <v>103841876</v>
      </c>
      <c r="R14" s="12" t="s">
        <v>28</v>
      </c>
      <c r="S14" s="7" t="n">
        <v>125526769</v>
      </c>
    </row>
    <row r="15" customFormat="false" ht="13.8" hidden="false" customHeight="false" outlineLevel="0" collapsed="false">
      <c r="B15" s="8"/>
      <c r="C15" s="12" t="s">
        <v>124</v>
      </c>
      <c r="D15" s="7" t="n">
        <v>12152971</v>
      </c>
      <c r="E15" s="12" t="s">
        <v>30</v>
      </c>
      <c r="F15" s="7" t="n">
        <v>44736787</v>
      </c>
      <c r="G15" s="13" t="s">
        <v>10</v>
      </c>
      <c r="H15" s="14" t="n">
        <v>26007938</v>
      </c>
      <c r="I15" s="12" t="s">
        <v>12</v>
      </c>
      <c r="J15" s="7" t="n">
        <v>22468742</v>
      </c>
      <c r="K15" s="8"/>
      <c r="L15" s="12" t="s">
        <v>18</v>
      </c>
      <c r="M15" s="7" t="n">
        <v>35207951</v>
      </c>
      <c r="N15" s="13" t="s">
        <v>8</v>
      </c>
      <c r="O15" s="14" t="n">
        <v>125137578</v>
      </c>
      <c r="P15" s="12" t="s">
        <v>8</v>
      </c>
      <c r="Q15" s="7" t="n">
        <v>101180974</v>
      </c>
      <c r="R15" s="12" t="s">
        <v>17</v>
      </c>
      <c r="S15" s="7" t="n">
        <v>122766859</v>
      </c>
    </row>
    <row r="16" customFormat="false" ht="13.8" hidden="false" customHeight="false" outlineLevel="0" collapsed="false">
      <c r="B16" s="8"/>
      <c r="C16" s="12" t="s">
        <v>10</v>
      </c>
      <c r="D16" s="7" t="n">
        <v>11988172</v>
      </c>
      <c r="E16" s="12" t="s">
        <v>17</v>
      </c>
      <c r="F16" s="7" t="n">
        <v>42151787</v>
      </c>
      <c r="G16" s="13" t="s">
        <v>102</v>
      </c>
      <c r="H16" s="14" t="n">
        <v>24743114</v>
      </c>
      <c r="I16" s="12" t="s">
        <v>30</v>
      </c>
      <c r="J16" s="7" t="n">
        <v>20279352</v>
      </c>
      <c r="K16" s="8"/>
      <c r="L16" s="12" t="s">
        <v>11</v>
      </c>
      <c r="M16" s="7" t="n">
        <v>16675967</v>
      </c>
      <c r="N16" s="13" t="s">
        <v>28</v>
      </c>
      <c r="O16" s="14" t="n">
        <v>121988340</v>
      </c>
      <c r="P16" s="12" t="s">
        <v>39</v>
      </c>
      <c r="Q16" s="7" t="n">
        <v>92757792</v>
      </c>
      <c r="R16" s="12" t="s">
        <v>39</v>
      </c>
      <c r="S16" s="7" t="n">
        <v>121660653</v>
      </c>
    </row>
    <row r="17" customFormat="false" ht="13.8" hidden="false" customHeight="false" outlineLevel="0" collapsed="false">
      <c r="B17" s="8"/>
      <c r="C17" s="12" t="s">
        <v>17</v>
      </c>
      <c r="D17" s="7" t="n">
        <v>11463435</v>
      </c>
      <c r="E17" s="12" t="s">
        <v>10</v>
      </c>
      <c r="F17" s="7" t="n">
        <v>37733759</v>
      </c>
      <c r="G17" s="13" t="s">
        <v>12</v>
      </c>
      <c r="H17" s="14" t="n">
        <v>21592502</v>
      </c>
      <c r="I17" s="12" t="s">
        <v>10</v>
      </c>
      <c r="J17" s="7" t="n">
        <v>19695985</v>
      </c>
      <c r="K17" s="8"/>
      <c r="L17" s="12" t="s">
        <v>28</v>
      </c>
      <c r="M17" s="7" t="n">
        <v>16204317</v>
      </c>
      <c r="N17" s="13" t="s">
        <v>23</v>
      </c>
      <c r="O17" s="14" t="n">
        <v>76285452</v>
      </c>
      <c r="P17" s="12" t="s">
        <v>25</v>
      </c>
      <c r="Q17" s="7" t="n">
        <v>87417280</v>
      </c>
      <c r="R17" s="12" t="s">
        <v>38</v>
      </c>
      <c r="S17" s="7" t="n">
        <v>118196642</v>
      </c>
    </row>
    <row r="18" customFormat="false" ht="13.8" hidden="false" customHeight="false" outlineLevel="0" collapsed="false">
      <c r="B18" s="8"/>
      <c r="C18" s="12" t="s">
        <v>76</v>
      </c>
      <c r="D18" s="7" t="n">
        <v>9406555</v>
      </c>
      <c r="E18" s="12" t="s">
        <v>25</v>
      </c>
      <c r="F18" s="7" t="n">
        <v>36477306</v>
      </c>
      <c r="G18" s="13" t="s">
        <v>23</v>
      </c>
      <c r="H18" s="14" t="n">
        <v>20094950</v>
      </c>
      <c r="I18" s="12" t="s">
        <v>23</v>
      </c>
      <c r="J18" s="7" t="n">
        <v>17893698</v>
      </c>
      <c r="K18" s="8"/>
      <c r="L18" s="12" t="s">
        <v>38</v>
      </c>
      <c r="M18" s="7" t="n">
        <v>11219541</v>
      </c>
      <c r="N18" s="13" t="s">
        <v>25</v>
      </c>
      <c r="O18" s="14" t="n">
        <v>55648762</v>
      </c>
      <c r="P18" s="12" t="s">
        <v>123</v>
      </c>
      <c r="Q18" s="7" t="n">
        <v>72954131</v>
      </c>
      <c r="R18" s="12" t="s">
        <v>76</v>
      </c>
      <c r="S18" s="7" t="n">
        <v>110053752</v>
      </c>
    </row>
    <row r="19" customFormat="false" ht="13.8" hidden="false" customHeight="false" outlineLevel="0" collapsed="false">
      <c r="B19" s="8"/>
      <c r="C19" s="12" t="s">
        <v>23</v>
      </c>
      <c r="D19" s="7" t="n">
        <v>7965579</v>
      </c>
      <c r="E19" s="12" t="s">
        <v>12</v>
      </c>
      <c r="F19" s="7" t="n">
        <v>32963199</v>
      </c>
      <c r="G19" s="13" t="s">
        <v>66</v>
      </c>
      <c r="H19" s="14" t="n">
        <v>20063381</v>
      </c>
      <c r="I19" s="12" t="s">
        <v>78</v>
      </c>
      <c r="J19" s="7" t="n">
        <v>16809181</v>
      </c>
      <c r="K19" s="8"/>
      <c r="L19" s="12" t="s">
        <v>24</v>
      </c>
      <c r="M19" s="7" t="n">
        <v>10665660</v>
      </c>
      <c r="N19" s="13" t="s">
        <v>38</v>
      </c>
      <c r="O19" s="14" t="n">
        <v>53046028</v>
      </c>
      <c r="P19" s="12" t="s">
        <v>23</v>
      </c>
      <c r="Q19" s="7" t="n">
        <v>53347462</v>
      </c>
      <c r="R19" s="12" t="s">
        <v>18</v>
      </c>
      <c r="S19" s="7" t="n">
        <v>92043993</v>
      </c>
    </row>
    <row r="20" customFormat="false" ht="13.8" hidden="false" customHeight="false" outlineLevel="0" collapsed="false">
      <c r="B20" s="8"/>
      <c r="C20" s="12" t="s">
        <v>12</v>
      </c>
      <c r="D20" s="7" t="n">
        <v>7205100</v>
      </c>
      <c r="E20" s="12" t="s">
        <v>23</v>
      </c>
      <c r="F20" s="7" t="n">
        <v>28031577</v>
      </c>
      <c r="G20" s="13" t="s">
        <v>30</v>
      </c>
      <c r="H20" s="14" t="n">
        <v>19637396</v>
      </c>
      <c r="I20" s="12" t="s">
        <v>124</v>
      </c>
      <c r="J20" s="7" t="n">
        <v>16235669</v>
      </c>
      <c r="K20" s="8"/>
      <c r="L20" s="12" t="s">
        <v>25</v>
      </c>
      <c r="M20" s="7" t="n">
        <v>10607625</v>
      </c>
      <c r="N20" s="13" t="s">
        <v>110</v>
      </c>
      <c r="O20" s="14" t="n">
        <v>42088892</v>
      </c>
      <c r="P20" s="12" t="s">
        <v>110</v>
      </c>
      <c r="Q20" s="7" t="n">
        <v>49452199</v>
      </c>
      <c r="R20" s="12" t="s">
        <v>110</v>
      </c>
      <c r="S20" s="7" t="n">
        <v>51994984</v>
      </c>
    </row>
    <row r="21" customFormat="false" ht="13.8" hidden="false" customHeight="false" outlineLevel="0" collapsed="false">
      <c r="B21" s="8"/>
      <c r="C21" s="12" t="s">
        <v>26</v>
      </c>
      <c r="D21" s="7" t="n">
        <v>6932999</v>
      </c>
      <c r="E21" s="12" t="s">
        <v>24</v>
      </c>
      <c r="F21" s="7" t="n">
        <v>23144418</v>
      </c>
      <c r="G21" s="13" t="s">
        <v>108</v>
      </c>
      <c r="H21" s="14" t="n">
        <v>18188666</v>
      </c>
      <c r="I21" s="12" t="s">
        <v>13</v>
      </c>
      <c r="J21" s="7" t="n">
        <v>13062629</v>
      </c>
      <c r="K21" s="8"/>
      <c r="L21" s="12" t="s">
        <v>110</v>
      </c>
      <c r="M21" s="7" t="n">
        <v>10463217</v>
      </c>
      <c r="N21" s="12" t="s">
        <v>21</v>
      </c>
      <c r="O21" s="7" t="n">
        <v>37474379</v>
      </c>
      <c r="P21" s="12" t="s">
        <v>11</v>
      </c>
      <c r="Q21" s="7" t="n">
        <v>48017734</v>
      </c>
      <c r="R21" s="12" t="s">
        <v>23</v>
      </c>
      <c r="S21" s="7" t="n">
        <v>51644185</v>
      </c>
    </row>
    <row r="22" customFormat="false" ht="13.8" hidden="false" customHeight="false" outlineLevel="0" collapsed="false">
      <c r="B22" s="8"/>
      <c r="C22" s="12" t="s">
        <v>24</v>
      </c>
      <c r="D22" s="7" t="n">
        <v>6326151</v>
      </c>
      <c r="E22" s="13"/>
      <c r="F22" s="14"/>
      <c r="G22" s="12" t="s">
        <v>124</v>
      </c>
      <c r="H22" s="7" t="n">
        <v>13188269</v>
      </c>
      <c r="I22" s="12" t="s">
        <v>29</v>
      </c>
      <c r="J22" s="7" t="n">
        <v>10992958</v>
      </c>
      <c r="K22" s="8"/>
      <c r="L22" s="13"/>
      <c r="M22" s="14"/>
      <c r="N22" s="12" t="s">
        <v>24</v>
      </c>
      <c r="O22" s="7" t="n">
        <v>37367213</v>
      </c>
      <c r="P22" s="12" t="s">
        <v>38</v>
      </c>
      <c r="Q22" s="7" t="n">
        <v>40858249</v>
      </c>
      <c r="R22" s="12" t="s">
        <v>24</v>
      </c>
      <c r="S22" s="7" t="n">
        <v>38535875</v>
      </c>
    </row>
    <row r="23" customFormat="false" ht="13.8" hidden="false" customHeight="false" outlineLevel="0" collapsed="false">
      <c r="B23" s="8"/>
      <c r="C23" s="12" t="s">
        <v>39</v>
      </c>
      <c r="D23" s="7" t="n">
        <v>5937430</v>
      </c>
      <c r="E23" s="13"/>
      <c r="F23" s="14"/>
      <c r="G23" s="12" t="s">
        <v>38</v>
      </c>
      <c r="H23" s="7" t="n">
        <v>11719768</v>
      </c>
      <c r="I23" s="12" t="s">
        <v>37</v>
      </c>
      <c r="J23" s="7" t="n">
        <v>10958170</v>
      </c>
      <c r="K23" s="8"/>
      <c r="L23" s="13"/>
      <c r="M23" s="14"/>
      <c r="N23" s="13"/>
      <c r="O23" s="14"/>
      <c r="P23" s="12" t="s">
        <v>30</v>
      </c>
      <c r="Q23" s="7" t="n">
        <v>29497861</v>
      </c>
      <c r="R23" s="13"/>
      <c r="S23" s="14"/>
    </row>
    <row r="24" customFormat="false" ht="13.8" hidden="false" customHeight="false" outlineLevel="0" collapsed="false">
      <c r="B24" s="8"/>
      <c r="C24" s="12" t="s">
        <v>123</v>
      </c>
      <c r="D24" s="7" t="n">
        <v>5138744</v>
      </c>
      <c r="E24" s="13"/>
      <c r="F24" s="14"/>
      <c r="G24" s="13"/>
      <c r="H24" s="14"/>
      <c r="I24" s="12" t="s">
        <v>24</v>
      </c>
      <c r="J24" s="7" t="n">
        <v>10022950</v>
      </c>
      <c r="K24" s="8"/>
      <c r="L24" s="13"/>
      <c r="M24" s="14"/>
      <c r="N24" s="13"/>
      <c r="O24" s="14"/>
      <c r="P24" s="13"/>
      <c r="Q24" s="14"/>
      <c r="R24" s="13"/>
      <c r="S24" s="14"/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2" t="s">
        <v>22</v>
      </c>
      <c r="J25" s="7" t="n">
        <v>9366920</v>
      </c>
      <c r="K25" s="8"/>
      <c r="L25" s="13"/>
      <c r="M25" s="14"/>
      <c r="N25" s="13"/>
      <c r="O25" s="14"/>
      <c r="P25" s="13"/>
      <c r="Q25" s="14"/>
      <c r="R25" s="13"/>
      <c r="S25" s="14"/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3"/>
      <c r="M26" s="14"/>
      <c r="N26" s="13"/>
      <c r="O26" s="14"/>
      <c r="P26" s="13"/>
      <c r="Q26" s="14"/>
      <c r="R26" s="13"/>
      <c r="S26" s="14"/>
    </row>
    <row r="27" customFormat="false" ht="13.8" hidden="false" customHeight="false" outlineLevel="0" collapsed="false">
      <c r="B27" s="9" t="s">
        <v>40</v>
      </c>
      <c r="D27" s="20" t="n">
        <v>2022</v>
      </c>
      <c r="E27" s="17"/>
      <c r="F27" s="18"/>
      <c r="G27" s="17"/>
      <c r="H27" s="18"/>
      <c r="I27" s="17"/>
      <c r="J27" s="18"/>
      <c r="L27" s="17"/>
      <c r="M27" s="18"/>
      <c r="N27" s="17"/>
      <c r="O27" s="14"/>
      <c r="P27" s="17"/>
      <c r="Q27" s="14"/>
      <c r="R27" s="17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-607165812</v>
      </c>
      <c r="C28" s="17"/>
      <c r="D28" s="22" t="n">
        <f aca="false">B28*4</f>
        <v>-2428663248</v>
      </c>
      <c r="G28" s="17"/>
      <c r="H28" s="18"/>
      <c r="I28" s="17"/>
      <c r="J28" s="18"/>
      <c r="L28" s="17"/>
      <c r="M28" s="18"/>
      <c r="N28" s="17"/>
      <c r="O28" s="14"/>
      <c r="P28" s="17"/>
      <c r="Q28" s="14"/>
      <c r="R28" s="17"/>
      <c r="S28" s="14"/>
    </row>
    <row r="29" customFormat="false" ht="13.8" hidden="false" customHeight="false" outlineLevel="0" collapsed="false">
      <c r="A29" s="9" t="n">
        <v>2021</v>
      </c>
      <c r="B29" s="21" t="n">
        <f aca="false">F4-O4</f>
        <v>-2586178304</v>
      </c>
      <c r="C29" s="17"/>
      <c r="D29" s="18"/>
      <c r="G29" s="17"/>
      <c r="H29" s="18"/>
      <c r="I29" s="17"/>
      <c r="J29" s="18"/>
      <c r="L29" s="17"/>
      <c r="M29" s="18"/>
      <c r="N29" s="17"/>
      <c r="O29" s="14"/>
      <c r="P29" s="17"/>
      <c r="Q29" s="14"/>
      <c r="R29" s="17"/>
      <c r="S29" s="14"/>
    </row>
    <row r="30" customFormat="false" ht="13.8" hidden="false" customHeight="false" outlineLevel="0" collapsed="false">
      <c r="A30" s="9" t="n">
        <v>2020</v>
      </c>
      <c r="B30" s="21" t="n">
        <f aca="false">H4-Q4</f>
        <v>-2148403904</v>
      </c>
      <c r="C30" s="17"/>
      <c r="D30" s="18"/>
      <c r="G30" s="17"/>
      <c r="H30" s="18"/>
      <c r="I30" s="17"/>
      <c r="J30" s="18"/>
      <c r="L30" s="17"/>
      <c r="M30" s="18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-2560400500</v>
      </c>
      <c r="C31" s="17"/>
      <c r="D31" s="23" t="n">
        <f aca="false">SUM(D5:D24)/D4*100</f>
        <v>91.2139663231013</v>
      </c>
      <c r="E31" s="23"/>
      <c r="F31" s="23" t="n">
        <f aca="false">SUM(F5:F27)/F4*100</f>
        <v>90.0712578700555</v>
      </c>
      <c r="G31" s="24"/>
      <c r="H31" s="23" t="n">
        <f aca="false">SUM(H5:H25)/H4*100</f>
        <v>90.1517351858483</v>
      </c>
      <c r="I31" s="24"/>
      <c r="J31" s="23" t="n">
        <f aca="false">SUM(J5:J27)/J4*100</f>
        <v>90.5293576457478</v>
      </c>
      <c r="L31" s="17"/>
      <c r="M31" s="55" t="n">
        <f aca="false">SUM(M5:M30)/M4*100</f>
        <v>90.1302680189484</v>
      </c>
      <c r="N31" s="24"/>
      <c r="O31" s="55" t="n">
        <f aca="false">SUM(O5:O30)/O4*100</f>
        <v>90.5048122393631</v>
      </c>
      <c r="P31" s="24"/>
      <c r="Q31" s="55" t="n">
        <f aca="false">SUM(Q5:Q30)/Q4*100</f>
        <v>90.3346170259674</v>
      </c>
      <c r="R31" s="17"/>
      <c r="S31" s="18"/>
      <c r="T31" s="55" t="n">
        <f aca="false">SUM(S5:S31)/S4*100</f>
        <v>90.1048843712929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85"/>
      <c r="B35" s="72" t="s">
        <v>125</v>
      </c>
      <c r="C35" s="39" t="n">
        <f aca="false">D35/SUM(D35:D43)*100</f>
        <v>0.0733121432245911</v>
      </c>
      <c r="D35" s="86" t="n">
        <v>295</v>
      </c>
      <c r="E35" s="39" t="n">
        <f aca="false">F35/SUM(F35:F43)*100</f>
        <v>0.066704820091828</v>
      </c>
      <c r="F35" s="86" t="n">
        <v>873</v>
      </c>
      <c r="G35" s="39" t="n">
        <f aca="false">H35/SUM(H35:H43)*100</f>
        <v>0.180380998361574</v>
      </c>
      <c r="H35" s="86" t="n">
        <v>1756</v>
      </c>
      <c r="I35" s="39" t="n">
        <f aca="false">J35/SUM(J35:J43)*100</f>
        <v>0.250134056384167</v>
      </c>
      <c r="J35" s="86" t="n">
        <v>2393</v>
      </c>
      <c r="K35" s="85"/>
      <c r="L35" s="72" t="s">
        <v>125</v>
      </c>
      <c r="M35" s="44" t="n">
        <v>12574</v>
      </c>
      <c r="N35" s="43" t="n">
        <f aca="false">M35/SUM(M35:M43)*100</f>
        <v>1.24550172204926</v>
      </c>
      <c r="O35" s="44" t="n">
        <v>55589</v>
      </c>
      <c r="P35" s="43" t="n">
        <f aca="false">O35/SUM(O35:O43)*100</f>
        <v>1.42721471944675</v>
      </c>
      <c r="Q35" s="44" t="n">
        <v>54291</v>
      </c>
      <c r="R35" s="43" t="n">
        <f aca="false">Q35/SUM(Q35:Q43)*100</f>
        <v>1.73903823891748</v>
      </c>
      <c r="S35" s="44" t="n">
        <v>63508</v>
      </c>
      <c r="T35" s="43" t="n">
        <f aca="false">S35/SUM(S35:S43)*100</f>
        <v>1.80569886386092</v>
      </c>
    </row>
    <row r="36" customFormat="false" ht="30.8" hidden="false" customHeight="true" outlineLevel="0" collapsed="false">
      <c r="A36" s="87" t="n">
        <f aca="false">AVERAGE(C36,E36,G36,I36)</f>
        <v>1.48529618947153</v>
      </c>
      <c r="B36" s="74" t="s">
        <v>126</v>
      </c>
      <c r="C36" s="39" t="n">
        <f aca="false">D36/SUM(D35:D44)*100</f>
        <v>1.50202913101501</v>
      </c>
      <c r="D36" s="86" t="n">
        <v>6044</v>
      </c>
      <c r="E36" s="39" t="n">
        <f aca="false">F36/SUM(F35:F44)*100</f>
        <v>1.54620703250657</v>
      </c>
      <c r="F36" s="86" t="n">
        <v>20236</v>
      </c>
      <c r="G36" s="39" t="n">
        <f aca="false">H36/SUM(H35:H44)*100</f>
        <v>1.54412708848017</v>
      </c>
      <c r="H36" s="86" t="n">
        <v>15032</v>
      </c>
      <c r="I36" s="39" t="n">
        <f aca="false">J36/SUM(J35:J44)*100</f>
        <v>1.34882150588437</v>
      </c>
      <c r="J36" s="86" t="n">
        <v>12904</v>
      </c>
      <c r="K36" s="87" t="n">
        <f aca="false">AVERAGE(N36,P36,R36,T36)</f>
        <v>2.09834411751543</v>
      </c>
      <c r="L36" s="74" t="s">
        <v>126</v>
      </c>
      <c r="M36" s="44" t="n">
        <v>22367</v>
      </c>
      <c r="N36" s="43" t="n">
        <f aca="false">M36/SUM(M35:M43)*100</f>
        <v>2.2155349942004</v>
      </c>
      <c r="O36" s="44" t="n">
        <v>80145</v>
      </c>
      <c r="P36" s="43" t="n">
        <f aca="false">O36/SUM(O35:O43)*100</f>
        <v>2.0576755057666</v>
      </c>
      <c r="Q36" s="44" t="n">
        <v>65377</v>
      </c>
      <c r="R36" s="43" t="n">
        <f aca="false">Q36/SUM(Q35:Q43)*100</f>
        <v>2.09414272983935</v>
      </c>
      <c r="S36" s="44" t="n">
        <v>71257</v>
      </c>
      <c r="T36" s="43" t="n">
        <f aca="false">S36/SUM(S35:S43)*100</f>
        <v>2.02602324025536</v>
      </c>
    </row>
    <row r="37" customFormat="false" ht="39.8" hidden="false" customHeight="true" outlineLevel="0" collapsed="false">
      <c r="A37" s="87" t="n">
        <f aca="false">AVERAGE(C37,E37,G37,I37)</f>
        <v>0.583061082065079</v>
      </c>
      <c r="B37" s="74" t="s">
        <v>127</v>
      </c>
      <c r="C37" s="39" t="n">
        <f aca="false">D37/SUM(D35:D44)*100</f>
        <v>0.506723593338784</v>
      </c>
      <c r="D37" s="86" t="n">
        <v>2039</v>
      </c>
      <c r="E37" s="39" t="n">
        <f aca="false">F37/SUM(F35:F44)*100</f>
        <v>0.500553581238906</v>
      </c>
      <c r="F37" s="86" t="n">
        <v>6551</v>
      </c>
      <c r="G37" s="39" t="n">
        <f aca="false">H37/SUM(H35:H44)*100</f>
        <v>0.530768005999004</v>
      </c>
      <c r="H37" s="86" t="n">
        <v>5167</v>
      </c>
      <c r="I37" s="39" t="n">
        <f aca="false">J37/SUM(J35:J44)*100</f>
        <v>0.794199147683621</v>
      </c>
      <c r="J37" s="86" t="n">
        <v>7598</v>
      </c>
      <c r="K37" s="87" t="n">
        <f aca="false">AVERAGE(N37,P37,R37,T37)</f>
        <v>2.02297043220642</v>
      </c>
      <c r="L37" s="74" t="s">
        <v>127</v>
      </c>
      <c r="M37" s="44" t="n">
        <v>21882</v>
      </c>
      <c r="N37" s="43" t="n">
        <f aca="false">M37/SUM(M35:M43)*100</f>
        <v>2.1674939304821</v>
      </c>
      <c r="O37" s="44" t="n">
        <v>80911</v>
      </c>
      <c r="P37" s="43" t="n">
        <f aca="false">O37/SUM(O35:O43)*100</f>
        <v>2.07734210302678</v>
      </c>
      <c r="Q37" s="44" t="n">
        <v>64272</v>
      </c>
      <c r="R37" s="43" t="n">
        <f aca="false">Q37/SUM(Q35:Q43)*100</f>
        <v>2.05874759521291</v>
      </c>
      <c r="S37" s="44" t="n">
        <v>62896</v>
      </c>
      <c r="T37" s="43" t="n">
        <f aca="false">S37/SUM(S35:S43)*100</f>
        <v>1.78829810010386</v>
      </c>
    </row>
    <row r="38" customFormat="false" ht="28.35" hidden="false" customHeight="false" outlineLevel="0" collapsed="false">
      <c r="A38" s="87" t="n">
        <f aca="false">AVERAGE(C38,E38,G38,I38)</f>
        <v>1.9957795990942</v>
      </c>
      <c r="B38" s="74" t="s">
        <v>128</v>
      </c>
      <c r="C38" s="39" t="n">
        <f aca="false">D38/SUM(D35:D44)*100</f>
        <v>2.055225167686</v>
      </c>
      <c r="D38" s="86" t="n">
        <v>8270</v>
      </c>
      <c r="E38" s="39" t="n">
        <f aca="false">F38/SUM(F35:F44)*100</f>
        <v>1.94093452459635</v>
      </c>
      <c r="F38" s="86" t="n">
        <v>25402</v>
      </c>
      <c r="G38" s="39" t="n">
        <f aca="false">H38/SUM(H35:H44)*100</f>
        <v>1.93529499381096</v>
      </c>
      <c r="H38" s="86" t="n">
        <v>18840</v>
      </c>
      <c r="I38" s="39" t="n">
        <f aca="false">J38/SUM(J35:J44)*100</f>
        <v>2.05166371028351</v>
      </c>
      <c r="J38" s="86" t="n">
        <v>19628</v>
      </c>
      <c r="K38" s="87" t="n">
        <f aca="false">AVERAGE(N38,P38,R38,T38)</f>
        <v>3.95385369558635</v>
      </c>
      <c r="L38" s="74" t="s">
        <v>128</v>
      </c>
      <c r="M38" s="44" t="n">
        <v>41763</v>
      </c>
      <c r="N38" s="43" t="n">
        <f aca="false">M38/SUM(M35:M43)*100</f>
        <v>4.13678132797387</v>
      </c>
      <c r="O38" s="44" t="n">
        <v>149917</v>
      </c>
      <c r="P38" s="43" t="n">
        <f aca="false">O38/SUM(O35:O43)*100</f>
        <v>3.84903036743417</v>
      </c>
      <c r="Q38" s="44" t="n">
        <v>125511</v>
      </c>
      <c r="R38" s="43" t="n">
        <f aca="false">Q38/SUM(Q35:Q43)*100</f>
        <v>4.02034275303037</v>
      </c>
      <c r="S38" s="44" t="n">
        <v>133975</v>
      </c>
      <c r="T38" s="43" t="n">
        <f aca="false">S38/SUM(S35:S43)*100</f>
        <v>3.80926033390701</v>
      </c>
    </row>
    <row r="39" customFormat="false" ht="31.8" hidden="false" customHeight="true" outlineLevel="0" collapsed="false">
      <c r="A39" s="87" t="n">
        <f aca="false">AVERAGE(C39,E39,G39,I39)</f>
        <v>10.2868602655106</v>
      </c>
      <c r="B39" s="74" t="s">
        <v>129</v>
      </c>
      <c r="C39" s="39" t="n">
        <f aca="false">D39/SUM(D35:D44)*100</f>
        <v>9.78058545337969</v>
      </c>
      <c r="D39" s="86" t="n">
        <v>39356</v>
      </c>
      <c r="E39" s="39" t="n">
        <f aca="false">F39/SUM(F35:F44)*100</f>
        <v>9.693134904959</v>
      </c>
      <c r="F39" s="86" t="n">
        <v>126859</v>
      </c>
      <c r="G39" s="39" t="n">
        <f aca="false">H39/SUM(H35:H44)*100</f>
        <v>12.5079224854776</v>
      </c>
      <c r="H39" s="86" t="n">
        <v>121764</v>
      </c>
      <c r="I39" s="39" t="n">
        <f aca="false">J39/SUM(J35:J44)*100</f>
        <v>9.16579821822602</v>
      </c>
      <c r="J39" s="86" t="n">
        <v>87688</v>
      </c>
      <c r="K39" s="87" t="n">
        <f aca="false">AVERAGE(N39,P39,R39,T39)</f>
        <v>13.2967580965022</v>
      </c>
      <c r="L39" s="74" t="s">
        <v>129</v>
      </c>
      <c r="M39" s="44" t="n">
        <v>124837</v>
      </c>
      <c r="N39" s="43" t="n">
        <f aca="false">M39/SUM(M35:M43)*100</f>
        <v>12.3655716936109</v>
      </c>
      <c r="O39" s="44" t="n">
        <v>471170</v>
      </c>
      <c r="P39" s="43" t="n">
        <f aca="false">O39/SUM(O35:O43)*100</f>
        <v>12.0970112677279</v>
      </c>
      <c r="Q39" s="44" t="n">
        <v>450546</v>
      </c>
      <c r="R39" s="43" t="n">
        <f aca="false">Q39/SUM(Q35:Q43)*100</f>
        <v>14.4317975795494</v>
      </c>
      <c r="S39" s="44" t="n">
        <v>502685</v>
      </c>
      <c r="T39" s="43" t="n">
        <f aca="false">S39/SUM(S35:S43)*100</f>
        <v>14.2926518451207</v>
      </c>
    </row>
    <row r="40" customFormat="false" ht="32.8" hidden="false" customHeight="true" outlineLevel="0" collapsed="false">
      <c r="A40" s="87" t="n">
        <f aca="false">AVERAGE(C40,E40,G40,I40)</f>
        <v>7.27093793199624</v>
      </c>
      <c r="B40" s="74" t="s">
        <v>130</v>
      </c>
      <c r="C40" s="39" t="n">
        <f aca="false">D40/SUM(D35:D44)*100</f>
        <v>6.24992233883133</v>
      </c>
      <c r="D40" s="86" t="n">
        <v>25149</v>
      </c>
      <c r="E40" s="39" t="n">
        <f aca="false">F40/SUM(F35:F44)*100</f>
        <v>6.42177159750021</v>
      </c>
      <c r="F40" s="86" t="n">
        <v>84045</v>
      </c>
      <c r="G40" s="39" t="n">
        <f aca="false">H40/SUM(H35:H44)*100</f>
        <v>8.73974699407804</v>
      </c>
      <c r="H40" s="86" t="n">
        <v>85081</v>
      </c>
      <c r="I40" s="39" t="n">
        <f aca="false">J40/SUM(J35:J44)*100</f>
        <v>7.67231079757538</v>
      </c>
      <c r="J40" s="86" t="n">
        <v>73400</v>
      </c>
      <c r="K40" s="87" t="n">
        <f aca="false">AVERAGE(N40,P40,R40,T40)</f>
        <v>15.1536272950805</v>
      </c>
      <c r="L40" s="74" t="s">
        <v>130</v>
      </c>
      <c r="M40" s="44" t="n">
        <v>136201</v>
      </c>
      <c r="N40" s="43" t="n">
        <f aca="false">M40/SUM(M35:M43)*100</f>
        <v>13.4912183907135</v>
      </c>
      <c r="O40" s="44" t="n">
        <v>585028</v>
      </c>
      <c r="P40" s="43" t="n">
        <f aca="false">O40/SUM(O35:O43)*100</f>
        <v>15.020248122623</v>
      </c>
      <c r="Q40" s="44" t="n">
        <v>506461</v>
      </c>
      <c r="R40" s="43" t="n">
        <f aca="false">Q40/SUM(Q35:Q43)*100</f>
        <v>16.2228554552391</v>
      </c>
      <c r="S40" s="44" t="n">
        <v>558520</v>
      </c>
      <c r="T40" s="43" t="n">
        <f aca="false">S40/SUM(S35:S43)*100</f>
        <v>15.8801872117465</v>
      </c>
    </row>
    <row r="41" customFormat="false" ht="40.75" hidden="false" customHeight="true" outlineLevel="0" collapsed="false">
      <c r="A41" s="87" t="n">
        <f aca="false">AVERAGE(C41,E41,G41,I41)</f>
        <v>68.8389248464193</v>
      </c>
      <c r="B41" s="74" t="s">
        <v>131</v>
      </c>
      <c r="C41" s="39" t="n">
        <f aca="false">D41/SUM(D35:D44)*100</f>
        <v>71.7614050085862</v>
      </c>
      <c r="D41" s="86" t="n">
        <v>288760</v>
      </c>
      <c r="E41" s="39" t="n">
        <f aca="false">F41/SUM(F35:F44)*100</f>
        <v>70.0630601237363</v>
      </c>
      <c r="F41" s="86" t="n">
        <v>916951</v>
      </c>
      <c r="G41" s="39" t="n">
        <f aca="false">H41/SUM(H35:H44)*100</f>
        <v>65.4036230283669</v>
      </c>
      <c r="H41" s="86" t="n">
        <v>636701</v>
      </c>
      <c r="I41" s="39" t="n">
        <f aca="false">J41/SUM(J35:J44)*100</f>
        <v>68.1276112249879</v>
      </c>
      <c r="J41" s="86" t="n">
        <v>651768</v>
      </c>
      <c r="K41" s="87" t="n">
        <f aca="false">AVERAGE(N41,P41,R41,T41)</f>
        <v>16.0447420632151</v>
      </c>
      <c r="L41" s="74" t="s">
        <v>131</v>
      </c>
      <c r="M41" s="44" t="n">
        <v>209458</v>
      </c>
      <c r="N41" s="43" t="n">
        <f aca="false">M41/SUM(M35:M43)*100</f>
        <v>20.7475981944484</v>
      </c>
      <c r="O41" s="44" t="n">
        <v>640691</v>
      </c>
      <c r="P41" s="43" t="n">
        <f aca="false">O41/SUM(O35:O43)*100</f>
        <v>16.4493627483325</v>
      </c>
      <c r="Q41" s="44" t="n">
        <v>413771</v>
      </c>
      <c r="R41" s="43" t="n">
        <f aca="false">Q41/SUM(Q35:Q43)*100</f>
        <v>13.253828280104</v>
      </c>
      <c r="S41" s="44" t="n">
        <v>482832</v>
      </c>
      <c r="T41" s="43" t="n">
        <f aca="false">S41/SUM(S35:S43)*100</f>
        <v>13.7281790299757</v>
      </c>
    </row>
    <row r="42" customFormat="false" ht="32.8" hidden="false" customHeight="true" outlineLevel="0" collapsed="false">
      <c r="A42" s="87" t="n">
        <f aca="false">AVERAGE(C42,E42,G42,I42)</f>
        <v>1.01097431122703</v>
      </c>
      <c r="B42" s="74" t="s">
        <v>132</v>
      </c>
      <c r="C42" s="39" t="n">
        <f aca="false">D42/SUM(D35:D45)*100</f>
        <v>1.0320858671584</v>
      </c>
      <c r="D42" s="86" t="n">
        <v>4153</v>
      </c>
      <c r="E42" s="39" t="n">
        <f aca="false">F42/SUM(F35:F45)*100</f>
        <v>1.55033310385245</v>
      </c>
      <c r="F42" s="86" t="n">
        <v>20290</v>
      </c>
      <c r="G42" s="39" t="n">
        <f aca="false">H42/SUM(H35:H45)*100</f>
        <v>0.524912814138747</v>
      </c>
      <c r="H42" s="86" t="n">
        <v>5110</v>
      </c>
      <c r="I42" s="39" t="n">
        <f aca="false">J42/SUM(J35:J45)*100</f>
        <v>0.936565459758521</v>
      </c>
      <c r="J42" s="86" t="n">
        <v>8960</v>
      </c>
      <c r="K42" s="87" t="n">
        <f aca="false">AVERAGE(N42,P42,R42,T42)</f>
        <v>39.5219529498987</v>
      </c>
      <c r="L42" s="74" t="s">
        <v>132</v>
      </c>
      <c r="M42" s="44" t="n">
        <v>377249</v>
      </c>
      <c r="N42" s="43" t="n">
        <f aca="false">M42/SUM(M35:M43)*100</f>
        <v>37.367924219927</v>
      </c>
      <c r="O42" s="44" t="n">
        <v>1572147</v>
      </c>
      <c r="P42" s="43" t="n">
        <f aca="false">O42/SUM(O35:O43)*100</f>
        <v>40.3639450167128</v>
      </c>
      <c r="Q42" s="44" t="n">
        <v>1235494</v>
      </c>
      <c r="R42" s="43" t="n">
        <f aca="false">Q42/SUM(Q35:Q43)*100</f>
        <v>39.5750918191433</v>
      </c>
      <c r="S42" s="44" t="n">
        <v>1434298</v>
      </c>
      <c r="T42" s="43" t="n">
        <f aca="false">S42/SUM(S35:S43)*100</f>
        <v>40.7808507438116</v>
      </c>
    </row>
    <row r="43" customFormat="false" ht="33.8" hidden="false" customHeight="true" outlineLevel="0" collapsed="false">
      <c r="A43" s="87" t="n">
        <f aca="false">AVERAGE(C43,E43,G43,I43)</f>
        <v>8.38553276970048</v>
      </c>
      <c r="B43" s="74" t="s">
        <v>133</v>
      </c>
      <c r="C43" s="39" t="n">
        <f aca="false">D43/SUM(D35:D46)*100</f>
        <v>7.03871129677998</v>
      </c>
      <c r="D43" s="86" t="n">
        <v>28323</v>
      </c>
      <c r="E43" s="39" t="n">
        <f aca="false">F43/SUM(F35:F46)*100</f>
        <v>8.21730031151839</v>
      </c>
      <c r="F43" s="86" t="n">
        <v>107544</v>
      </c>
      <c r="G43" s="39" t="n">
        <f aca="false">H43/SUM(H35:H46)*100</f>
        <v>8.63322359128706</v>
      </c>
      <c r="H43" s="86" t="n">
        <v>84044</v>
      </c>
      <c r="I43" s="39" t="n">
        <f aca="false">J43/SUM(J35:J46)*100</f>
        <v>9.6528958792165</v>
      </c>
      <c r="J43" s="86" t="n">
        <v>92348</v>
      </c>
      <c r="K43" s="87" t="n">
        <f aca="false">AVERAGE(N43,P43,R43,T43)</f>
        <v>6.35338796392663</v>
      </c>
      <c r="L43" s="74" t="s">
        <v>133</v>
      </c>
      <c r="M43" s="44" t="n">
        <v>63222</v>
      </c>
      <c r="N43" s="43" t="n">
        <f aca="false">M43/SUM(M35:M43)*100</f>
        <v>6.26237552659444</v>
      </c>
      <c r="O43" s="44" t="n">
        <v>259331</v>
      </c>
      <c r="P43" s="43" t="n">
        <f aca="false">O43/SUM(O35:O43)*100</f>
        <v>6.65817014892954</v>
      </c>
      <c r="Q43" s="44" t="n">
        <v>206175</v>
      </c>
      <c r="R43" s="43" t="n">
        <f aca="false">Q43/SUM(Q35:Q43)*100</f>
        <v>6.60415554896412</v>
      </c>
      <c r="S43" s="44" t="n">
        <v>207116</v>
      </c>
      <c r="T43" s="43" t="n">
        <f aca="false">S43/SUM(S35:S43)*100</f>
        <v>5.88885063121839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125</v>
      </c>
      <c r="C52" s="50" t="n">
        <f aca="false">(D35-M35)*4</f>
        <v>-49116</v>
      </c>
      <c r="D52" s="50"/>
      <c r="E52" s="50" t="n">
        <f aca="false">F35-O35</f>
        <v>-54716</v>
      </c>
      <c r="F52" s="50"/>
      <c r="G52" s="50" t="n">
        <f aca="false">H35-Q35</f>
        <v>-52535</v>
      </c>
      <c r="H52" s="50"/>
      <c r="I52" s="50" t="n">
        <f aca="false">J35-S35</f>
        <v>-61115</v>
      </c>
      <c r="J52" s="50"/>
    </row>
    <row r="53" customFormat="false" ht="28.35" hidden="false" customHeight="false" outlineLevel="0" collapsed="false">
      <c r="A53" s="17"/>
      <c r="B53" s="74" t="s">
        <v>126</v>
      </c>
      <c r="C53" s="50" t="n">
        <f aca="false">(D36-M36)*4</f>
        <v>-65292</v>
      </c>
      <c r="D53" s="50"/>
      <c r="E53" s="50" t="n">
        <f aca="false">F36-O36</f>
        <v>-59909</v>
      </c>
      <c r="F53" s="50"/>
      <c r="G53" s="50" t="n">
        <f aca="false">H36-Q36</f>
        <v>-50345</v>
      </c>
      <c r="H53" s="50"/>
      <c r="I53" s="50" t="n">
        <f aca="false">J36-S36</f>
        <v>-58353</v>
      </c>
      <c r="J53" s="50"/>
    </row>
    <row r="54" customFormat="false" ht="41.75" hidden="false" customHeight="false" outlineLevel="0" collapsed="false">
      <c r="A54" s="17"/>
      <c r="B54" s="74" t="s">
        <v>127</v>
      </c>
      <c r="C54" s="50" t="n">
        <f aca="false">(D37-M37)*4</f>
        <v>-79372</v>
      </c>
      <c r="D54" s="50"/>
      <c r="E54" s="50" t="n">
        <f aca="false">F37-O37</f>
        <v>-74360</v>
      </c>
      <c r="F54" s="50"/>
      <c r="G54" s="50" t="n">
        <f aca="false">H37-Q37</f>
        <v>-59105</v>
      </c>
      <c r="H54" s="50"/>
      <c r="I54" s="50" t="n">
        <f aca="false">J37-S37</f>
        <v>-55298</v>
      </c>
      <c r="J54" s="50"/>
    </row>
    <row r="55" customFormat="false" ht="28.35" hidden="false" customHeight="false" outlineLevel="0" collapsed="false">
      <c r="A55" s="17"/>
      <c r="B55" s="74" t="s">
        <v>128</v>
      </c>
      <c r="C55" s="50" t="n">
        <f aca="false">(D38-M38)*4</f>
        <v>-133972</v>
      </c>
      <c r="D55" s="50"/>
      <c r="E55" s="50" t="n">
        <f aca="false">F38-O38</f>
        <v>-124515</v>
      </c>
      <c r="F55" s="50"/>
      <c r="G55" s="50" t="n">
        <f aca="false">H38-Q38</f>
        <v>-106671</v>
      </c>
      <c r="H55" s="50"/>
      <c r="I55" s="50" t="n">
        <f aca="false">J38-S38</f>
        <v>-114347</v>
      </c>
      <c r="J55" s="50"/>
    </row>
    <row r="56" customFormat="false" ht="28.35" hidden="false" customHeight="false" outlineLevel="0" collapsed="false">
      <c r="A56" s="17"/>
      <c r="B56" s="74" t="s">
        <v>129</v>
      </c>
      <c r="C56" s="50" t="n">
        <f aca="false">(D39-M39)*4</f>
        <v>-341924</v>
      </c>
      <c r="D56" s="50"/>
      <c r="E56" s="50" t="n">
        <f aca="false">F39-O39</f>
        <v>-344311</v>
      </c>
      <c r="F56" s="50"/>
      <c r="G56" s="50" t="n">
        <f aca="false">H39-Q39</f>
        <v>-328782</v>
      </c>
      <c r="H56" s="50"/>
      <c r="I56" s="50" t="n">
        <f aca="false">J39-S39</f>
        <v>-414997</v>
      </c>
      <c r="J56" s="50"/>
    </row>
    <row r="57" customFormat="false" ht="28.35" hidden="false" customHeight="false" outlineLevel="0" collapsed="false">
      <c r="A57" s="17"/>
      <c r="B57" s="74" t="s">
        <v>130</v>
      </c>
      <c r="C57" s="50" t="n">
        <f aca="false">(D40-M40)*4</f>
        <v>-444208</v>
      </c>
      <c r="D57" s="50"/>
      <c r="E57" s="50" t="n">
        <f aca="false">F40-O40</f>
        <v>-500983</v>
      </c>
      <c r="F57" s="50"/>
      <c r="G57" s="50" t="n">
        <f aca="false">H40-Q40</f>
        <v>-421380</v>
      </c>
      <c r="H57" s="50"/>
      <c r="I57" s="50" t="n">
        <f aca="false">J40-S40</f>
        <v>-485120</v>
      </c>
      <c r="J57" s="50"/>
    </row>
    <row r="58" customFormat="false" ht="28.35" hidden="false" customHeight="false" outlineLevel="0" collapsed="false">
      <c r="A58" s="17"/>
      <c r="B58" s="74" t="s">
        <v>131</v>
      </c>
      <c r="C58" s="50" t="n">
        <f aca="false">(D41-M41)*4</f>
        <v>317208</v>
      </c>
      <c r="D58" s="50"/>
      <c r="E58" s="50" t="n">
        <f aca="false">F41-O41</f>
        <v>276260</v>
      </c>
      <c r="F58" s="50"/>
      <c r="G58" s="50" t="n">
        <f aca="false">H41-Q41</f>
        <v>222930</v>
      </c>
      <c r="H58" s="50"/>
      <c r="I58" s="50" t="n">
        <f aca="false">J41-S41</f>
        <v>168936</v>
      </c>
      <c r="J58" s="50"/>
    </row>
    <row r="59" customFormat="false" ht="28.35" hidden="false" customHeight="false" outlineLevel="0" collapsed="false">
      <c r="A59" s="17"/>
      <c r="B59" s="74" t="s">
        <v>132</v>
      </c>
      <c r="C59" s="50" t="n">
        <f aca="false">(D42-M42)*4</f>
        <v>-1492384</v>
      </c>
      <c r="D59" s="50"/>
      <c r="E59" s="50" t="n">
        <f aca="false">F42-O42</f>
        <v>-1551857</v>
      </c>
      <c r="F59" s="50"/>
      <c r="G59" s="50" t="n">
        <f aca="false">H42-Q42</f>
        <v>-1230384</v>
      </c>
      <c r="H59" s="50"/>
      <c r="I59" s="50" t="n">
        <f aca="false">J42-S42</f>
        <v>-1425338</v>
      </c>
      <c r="J59" s="50"/>
    </row>
    <row r="60" customFormat="false" ht="28.35" hidden="false" customHeight="false" outlineLevel="0" collapsed="false">
      <c r="A60" s="17"/>
      <c r="B60" s="74" t="s">
        <v>133</v>
      </c>
      <c r="C60" s="50" t="n">
        <f aca="false">(D43-M43)*4</f>
        <v>-139596</v>
      </c>
      <c r="D60" s="50"/>
      <c r="E60" s="50" t="n">
        <f aca="false">F43-O43</f>
        <v>-151787</v>
      </c>
      <c r="F60" s="50"/>
      <c r="G60" s="50" t="n">
        <f aca="false">H43-Q43</f>
        <v>-122131</v>
      </c>
      <c r="H60" s="50"/>
      <c r="I60" s="50" t="n">
        <f aca="false">J43-S43</f>
        <v>-114768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-2428656</v>
      </c>
      <c r="D61" s="50"/>
      <c r="E61" s="50" t="n">
        <f aca="false">SUM(E52:E60)</f>
        <v>-2586178</v>
      </c>
      <c r="F61" s="50"/>
      <c r="G61" s="50" t="n">
        <f aca="false">SUM(G52:G60)</f>
        <v>-2148403</v>
      </c>
      <c r="H61" s="50"/>
      <c r="I61" s="50" t="n">
        <f aca="false">SUM(I52:I60)</f>
        <v>-2560400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</sheetData>
  <mergeCells count="74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1"/>
  <sheetViews>
    <sheetView showFormulas="false" showGridLines="true" showRowColHeaders="true" showZeros="true" rightToLeft="false" tabSelected="false" showOutlineSymbols="true" defaultGridColor="true" view="normal" topLeftCell="B44" colorId="64" zoomScale="75" zoomScaleNormal="75" zoomScalePageLayoutView="100" workbookViewId="0">
      <selection pane="topLeft" activeCell="C57" activeCellId="0" sqref="C5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6.76"/>
    <col collapsed="false" customWidth="true" hidden="false" outlineLevel="0" max="12" min="12" style="0" width="10.29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 t="s">
        <v>135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30" t="s">
        <v>2</v>
      </c>
      <c r="D2" s="30"/>
      <c r="E2" s="31" t="n">
        <v>2021</v>
      </c>
      <c r="F2" s="31"/>
      <c r="G2" s="58" t="n">
        <v>2020</v>
      </c>
      <c r="H2" s="58"/>
      <c r="I2" s="31" t="n">
        <v>2019</v>
      </c>
      <c r="J2" s="31"/>
      <c r="K2" s="84"/>
      <c r="L2" s="31" t="s">
        <v>2</v>
      </c>
      <c r="M2" s="31"/>
      <c r="N2" s="31" t="n">
        <v>2021</v>
      </c>
      <c r="O2" s="31"/>
      <c r="P2" s="31" t="n">
        <v>2020</v>
      </c>
      <c r="Q2" s="31"/>
      <c r="R2" s="31" t="n">
        <v>2019</v>
      </c>
      <c r="S2" s="31"/>
    </row>
    <row r="3" customFormat="false" ht="13.8" hidden="false" customHeight="false" outlineLevel="0" collapsed="false">
      <c r="C3" s="6" t="s">
        <v>3</v>
      </c>
      <c r="D3" s="35" t="s">
        <v>4</v>
      </c>
      <c r="E3" s="6" t="s">
        <v>3</v>
      </c>
      <c r="F3" s="35" t="s">
        <v>4</v>
      </c>
      <c r="G3" s="8" t="s">
        <v>3</v>
      </c>
      <c r="H3" s="35" t="s">
        <v>4</v>
      </c>
      <c r="I3" s="6" t="s">
        <v>3</v>
      </c>
      <c r="J3" s="35" t="s">
        <v>4</v>
      </c>
      <c r="K3" s="8"/>
      <c r="L3" s="6" t="s">
        <v>3</v>
      </c>
      <c r="M3" s="35" t="s">
        <v>4</v>
      </c>
      <c r="N3" s="6" t="s">
        <v>3</v>
      </c>
      <c r="O3" s="35" t="s">
        <v>4</v>
      </c>
      <c r="P3" s="6" t="s">
        <v>3</v>
      </c>
      <c r="Q3" s="35" t="s">
        <v>4</v>
      </c>
      <c r="R3" s="6" t="s">
        <v>3</v>
      </c>
      <c r="S3" s="35" t="s">
        <v>4</v>
      </c>
    </row>
    <row r="4" customFormat="false" ht="13.8" hidden="false" customHeight="false" outlineLevel="0" collapsed="false">
      <c r="A4" s="1" t="s">
        <v>5</v>
      </c>
      <c r="B4" s="1"/>
      <c r="C4" s="6" t="s">
        <v>6</v>
      </c>
      <c r="D4" s="7" t="n">
        <v>507388972</v>
      </c>
      <c r="E4" s="6" t="s">
        <v>6</v>
      </c>
      <c r="F4" s="7" t="n">
        <v>2497233398</v>
      </c>
      <c r="G4" s="8" t="s">
        <v>6</v>
      </c>
      <c r="H4" s="14" t="n">
        <v>2194413287</v>
      </c>
      <c r="I4" s="6" t="s">
        <v>6</v>
      </c>
      <c r="J4" s="7" t="n">
        <v>2374059142</v>
      </c>
      <c r="K4" s="9" t="s">
        <v>5</v>
      </c>
      <c r="L4" s="6" t="s">
        <v>6</v>
      </c>
      <c r="M4" s="7" t="n">
        <v>580602081</v>
      </c>
      <c r="N4" s="6" t="s">
        <v>6</v>
      </c>
      <c r="O4" s="14" t="n">
        <v>2404829891</v>
      </c>
      <c r="P4" s="6" t="s">
        <v>6</v>
      </c>
      <c r="Q4" s="7" t="n">
        <v>1917774585</v>
      </c>
      <c r="R4" s="6" t="s">
        <v>6</v>
      </c>
      <c r="S4" s="7" t="n">
        <v>2048347478</v>
      </c>
    </row>
    <row r="5" customFormat="false" ht="13.8" hidden="false" customHeight="false" outlineLevel="0" collapsed="false">
      <c r="A5" s="11" t="n">
        <f aca="false">D5/D4*100</f>
        <v>45.7410178004421</v>
      </c>
      <c r="B5" s="11"/>
      <c r="C5" s="12" t="s">
        <v>9</v>
      </c>
      <c r="D5" s="7" t="n">
        <v>232084880</v>
      </c>
      <c r="E5" s="12" t="s">
        <v>9</v>
      </c>
      <c r="F5" s="7" t="n">
        <v>1532020344</v>
      </c>
      <c r="G5" s="13" t="s">
        <v>9</v>
      </c>
      <c r="H5" s="14" t="n">
        <v>1375486274</v>
      </c>
      <c r="I5" s="12" t="s">
        <v>9</v>
      </c>
      <c r="J5" s="7" t="n">
        <v>1480074812</v>
      </c>
      <c r="K5" s="15" t="n">
        <f aca="false">M5/M4*100</f>
        <v>22.2070964296113</v>
      </c>
      <c r="L5" s="12" t="s">
        <v>76</v>
      </c>
      <c r="M5" s="7" t="n">
        <v>128934864</v>
      </c>
      <c r="N5" s="13" t="s">
        <v>9</v>
      </c>
      <c r="O5" s="14" t="n">
        <v>539497136</v>
      </c>
      <c r="P5" s="12" t="s">
        <v>9</v>
      </c>
      <c r="Q5" s="7" t="n">
        <v>404988866</v>
      </c>
      <c r="R5" s="12" t="s">
        <v>9</v>
      </c>
      <c r="S5" s="7" t="n">
        <v>496548206</v>
      </c>
    </row>
    <row r="6" customFormat="false" ht="13.8" hidden="false" customHeight="false" outlineLevel="0" collapsed="false">
      <c r="A6" s="11" t="n">
        <f aca="false">D6/D4*100</f>
        <v>9.03532034196439</v>
      </c>
      <c r="B6" s="11"/>
      <c r="C6" s="12" t="s">
        <v>28</v>
      </c>
      <c r="D6" s="7" t="n">
        <v>45844219</v>
      </c>
      <c r="E6" s="12" t="s">
        <v>28</v>
      </c>
      <c r="F6" s="7" t="n">
        <v>186551091</v>
      </c>
      <c r="G6" s="13" t="s">
        <v>28</v>
      </c>
      <c r="H6" s="14" t="n">
        <v>143577901</v>
      </c>
      <c r="I6" s="12" t="s">
        <v>38</v>
      </c>
      <c r="J6" s="7" t="n">
        <v>193104855</v>
      </c>
      <c r="K6" s="15" t="n">
        <f aca="false">M6/M4*100</f>
        <v>19.8445699336031</v>
      </c>
      <c r="L6" s="12" t="s">
        <v>9</v>
      </c>
      <c r="M6" s="7" t="n">
        <v>115217986</v>
      </c>
      <c r="N6" s="13" t="s">
        <v>76</v>
      </c>
      <c r="O6" s="14" t="n">
        <v>465123368</v>
      </c>
      <c r="P6" s="12" t="s">
        <v>76</v>
      </c>
      <c r="Q6" s="7" t="n">
        <v>346685756</v>
      </c>
      <c r="R6" s="12" t="s">
        <v>76</v>
      </c>
      <c r="S6" s="7" t="n">
        <v>299955403</v>
      </c>
    </row>
    <row r="7" customFormat="false" ht="13.8" hidden="false" customHeight="false" outlineLevel="0" collapsed="false">
      <c r="A7" s="11" t="n">
        <f aca="false">D7/D4*100</f>
        <v>7.77759690843261</v>
      </c>
      <c r="B7" s="11"/>
      <c r="C7" s="12" t="s">
        <v>22</v>
      </c>
      <c r="D7" s="7" t="n">
        <v>39462669</v>
      </c>
      <c r="E7" s="12" t="s">
        <v>22</v>
      </c>
      <c r="F7" s="7" t="n">
        <v>126981358</v>
      </c>
      <c r="G7" s="13" t="s">
        <v>38</v>
      </c>
      <c r="H7" s="14" t="n">
        <v>138156844</v>
      </c>
      <c r="I7" s="12" t="s">
        <v>28</v>
      </c>
      <c r="J7" s="7" t="n">
        <v>122691541</v>
      </c>
      <c r="K7" s="15" t="n">
        <f aca="false">M7/M4*100</f>
        <v>5.95587496697243</v>
      </c>
      <c r="L7" s="12" t="s">
        <v>14</v>
      </c>
      <c r="M7" s="7" t="n">
        <v>34579934</v>
      </c>
      <c r="N7" s="13" t="s">
        <v>14</v>
      </c>
      <c r="O7" s="14" t="n">
        <v>140931560</v>
      </c>
      <c r="P7" s="12" t="s">
        <v>14</v>
      </c>
      <c r="Q7" s="7" t="n">
        <v>116376136</v>
      </c>
      <c r="R7" s="12" t="s">
        <v>14</v>
      </c>
      <c r="S7" s="7" t="n">
        <v>124465089</v>
      </c>
    </row>
    <row r="8" customFormat="false" ht="13.8" hidden="false" customHeight="false" outlineLevel="0" collapsed="false">
      <c r="A8" s="11" t="n">
        <f aca="false">D8/D4*100</f>
        <v>5.86729760456836</v>
      </c>
      <c r="B8" s="11"/>
      <c r="C8" s="12" t="s">
        <v>38</v>
      </c>
      <c r="D8" s="7" t="n">
        <v>29770021</v>
      </c>
      <c r="E8" s="12" t="s">
        <v>62</v>
      </c>
      <c r="F8" s="7" t="n">
        <v>85270538</v>
      </c>
      <c r="G8" s="13" t="s">
        <v>22</v>
      </c>
      <c r="H8" s="14" t="n">
        <v>94892203</v>
      </c>
      <c r="I8" s="12" t="s">
        <v>22</v>
      </c>
      <c r="J8" s="7" t="n">
        <v>95884924</v>
      </c>
      <c r="K8" s="15" t="n">
        <f aca="false">M8/M4*100</f>
        <v>5.17247698256183</v>
      </c>
      <c r="L8" s="12" t="s">
        <v>19</v>
      </c>
      <c r="M8" s="7" t="n">
        <v>30031509</v>
      </c>
      <c r="N8" s="13" t="s">
        <v>19</v>
      </c>
      <c r="O8" s="14" t="n">
        <v>131859640</v>
      </c>
      <c r="P8" s="12" t="s">
        <v>19</v>
      </c>
      <c r="Q8" s="7" t="n">
        <v>97346214</v>
      </c>
      <c r="R8" s="12" t="s">
        <v>19</v>
      </c>
      <c r="S8" s="7" t="n">
        <v>100478078</v>
      </c>
    </row>
    <row r="9" customFormat="false" ht="13.8" hidden="false" customHeight="false" outlineLevel="0" collapsed="false">
      <c r="A9" s="11" t="n">
        <f aca="false">D9/D4*100</f>
        <v>4.44570127550979</v>
      </c>
      <c r="B9" s="11"/>
      <c r="C9" s="12" t="s">
        <v>62</v>
      </c>
      <c r="D9" s="7" t="n">
        <v>22556998</v>
      </c>
      <c r="E9" s="12" t="s">
        <v>14</v>
      </c>
      <c r="F9" s="7" t="n">
        <v>73810082</v>
      </c>
      <c r="G9" s="13" t="s">
        <v>62</v>
      </c>
      <c r="H9" s="14" t="n">
        <v>45305406</v>
      </c>
      <c r="I9" s="12" t="s">
        <v>17</v>
      </c>
      <c r="J9" s="7" t="n">
        <v>86053309</v>
      </c>
      <c r="K9" s="15" t="n">
        <f aca="false">M9/M4*100</f>
        <v>4.78476135534209</v>
      </c>
      <c r="L9" s="12" t="s">
        <v>8</v>
      </c>
      <c r="M9" s="7" t="n">
        <v>27780424</v>
      </c>
      <c r="N9" s="13" t="s">
        <v>8</v>
      </c>
      <c r="O9" s="14" t="n">
        <v>111977035</v>
      </c>
      <c r="P9" s="12" t="s">
        <v>8</v>
      </c>
      <c r="Q9" s="7" t="n">
        <v>89639517</v>
      </c>
      <c r="R9" s="12" t="s">
        <v>8</v>
      </c>
      <c r="S9" s="7" t="n">
        <v>93670948</v>
      </c>
    </row>
    <row r="10" customFormat="false" ht="13.8" hidden="false" customHeight="false" outlineLevel="0" collapsed="false">
      <c r="A10" s="54"/>
      <c r="B10" s="8"/>
      <c r="C10" s="12" t="s">
        <v>14</v>
      </c>
      <c r="D10" s="7" t="n">
        <v>20788579</v>
      </c>
      <c r="E10" s="12" t="s">
        <v>37</v>
      </c>
      <c r="F10" s="7" t="n">
        <v>57484678</v>
      </c>
      <c r="G10" s="13" t="s">
        <v>14</v>
      </c>
      <c r="H10" s="14" t="n">
        <v>39211558</v>
      </c>
      <c r="I10" s="12" t="s">
        <v>14</v>
      </c>
      <c r="J10" s="7" t="n">
        <v>41087959</v>
      </c>
      <c r="K10" s="8"/>
      <c r="L10" s="12" t="s">
        <v>110</v>
      </c>
      <c r="M10" s="7" t="n">
        <v>20173170</v>
      </c>
      <c r="N10" s="13" t="s">
        <v>110</v>
      </c>
      <c r="O10" s="14" t="n">
        <v>90716283</v>
      </c>
      <c r="P10" s="12" t="s">
        <v>110</v>
      </c>
      <c r="Q10" s="7" t="n">
        <v>73130506</v>
      </c>
      <c r="R10" s="12" t="s">
        <v>110</v>
      </c>
      <c r="S10" s="7" t="n">
        <v>75037611</v>
      </c>
    </row>
    <row r="11" customFormat="false" ht="13.8" hidden="false" customHeight="false" outlineLevel="0" collapsed="false">
      <c r="A11" s="54"/>
      <c r="B11" s="8"/>
      <c r="C11" s="12" t="s">
        <v>37</v>
      </c>
      <c r="D11" s="7" t="n">
        <v>14158618</v>
      </c>
      <c r="E11" s="12" t="s">
        <v>30</v>
      </c>
      <c r="F11" s="7" t="n">
        <v>45800054</v>
      </c>
      <c r="G11" s="13" t="s">
        <v>37</v>
      </c>
      <c r="H11" s="14" t="n">
        <v>38218570</v>
      </c>
      <c r="I11" s="12" t="s">
        <v>24</v>
      </c>
      <c r="J11" s="7" t="n">
        <v>40719862</v>
      </c>
      <c r="K11" s="8"/>
      <c r="L11" s="12" t="s">
        <v>37</v>
      </c>
      <c r="M11" s="7" t="n">
        <v>16893766</v>
      </c>
      <c r="N11" s="13" t="s">
        <v>37</v>
      </c>
      <c r="O11" s="14" t="n">
        <v>74200772</v>
      </c>
      <c r="P11" s="12" t="s">
        <v>37</v>
      </c>
      <c r="Q11" s="7" t="n">
        <v>63824759</v>
      </c>
      <c r="R11" s="12" t="s">
        <v>37</v>
      </c>
      <c r="S11" s="7" t="n">
        <v>74236444</v>
      </c>
    </row>
    <row r="12" customFormat="false" ht="13.8" hidden="false" customHeight="false" outlineLevel="0" collapsed="false">
      <c r="A12" s="54"/>
      <c r="B12" s="8"/>
      <c r="C12" s="12" t="s">
        <v>29</v>
      </c>
      <c r="D12" s="7" t="n">
        <v>12694258</v>
      </c>
      <c r="E12" s="12" t="s">
        <v>21</v>
      </c>
      <c r="F12" s="7" t="n">
        <v>38137845</v>
      </c>
      <c r="G12" s="13" t="s">
        <v>24</v>
      </c>
      <c r="H12" s="14" t="n">
        <v>35001640</v>
      </c>
      <c r="I12" s="12" t="s">
        <v>37</v>
      </c>
      <c r="J12" s="7" t="n">
        <v>40332754</v>
      </c>
      <c r="K12" s="8"/>
      <c r="L12" s="12" t="s">
        <v>30</v>
      </c>
      <c r="M12" s="7" t="n">
        <v>14434536</v>
      </c>
      <c r="N12" s="13" t="s">
        <v>30</v>
      </c>
      <c r="O12" s="14" t="n">
        <v>69151140</v>
      </c>
      <c r="P12" s="12" t="s">
        <v>30</v>
      </c>
      <c r="Q12" s="7" t="n">
        <v>62372799</v>
      </c>
      <c r="R12" s="12" t="s">
        <v>17</v>
      </c>
      <c r="S12" s="7" t="n">
        <v>66666004</v>
      </c>
    </row>
    <row r="13" customFormat="false" ht="13.8" hidden="false" customHeight="false" outlineLevel="0" collapsed="false">
      <c r="A13" s="54"/>
      <c r="B13" s="8"/>
      <c r="C13" s="12" t="s">
        <v>21</v>
      </c>
      <c r="D13" s="7" t="n">
        <v>9811823</v>
      </c>
      <c r="E13" s="12" t="s">
        <v>26</v>
      </c>
      <c r="F13" s="7" t="n">
        <v>34422588</v>
      </c>
      <c r="G13" s="13" t="s">
        <v>21</v>
      </c>
      <c r="H13" s="14" t="n">
        <v>34155582</v>
      </c>
      <c r="I13" s="12" t="s">
        <v>62</v>
      </c>
      <c r="J13" s="7" t="n">
        <v>33378323</v>
      </c>
      <c r="K13" s="8"/>
      <c r="L13" s="12" t="s">
        <v>17</v>
      </c>
      <c r="M13" s="7" t="n">
        <v>14140832</v>
      </c>
      <c r="N13" s="13" t="s">
        <v>17</v>
      </c>
      <c r="O13" s="14" t="n">
        <v>60973892</v>
      </c>
      <c r="P13" s="12" t="s">
        <v>17</v>
      </c>
      <c r="Q13" s="7" t="n">
        <v>55030592</v>
      </c>
      <c r="R13" s="12" t="s">
        <v>30</v>
      </c>
      <c r="S13" s="7" t="n">
        <v>62850231</v>
      </c>
    </row>
    <row r="14" customFormat="false" ht="13.8" hidden="false" customHeight="false" outlineLevel="0" collapsed="false">
      <c r="B14" s="8"/>
      <c r="C14" s="12" t="s">
        <v>30</v>
      </c>
      <c r="D14" s="7" t="n">
        <v>9567433</v>
      </c>
      <c r="E14" s="12" t="s">
        <v>24</v>
      </c>
      <c r="F14" s="7" t="n">
        <v>32929048</v>
      </c>
      <c r="G14" s="13" t="s">
        <v>17</v>
      </c>
      <c r="H14" s="14" t="n">
        <v>33313419</v>
      </c>
      <c r="I14" s="12" t="s">
        <v>21</v>
      </c>
      <c r="J14" s="7" t="n">
        <v>31980889</v>
      </c>
      <c r="K14" s="8"/>
      <c r="L14" s="12" t="s">
        <v>29</v>
      </c>
      <c r="M14" s="7" t="n">
        <v>11844785</v>
      </c>
      <c r="N14" s="13" t="s">
        <v>28</v>
      </c>
      <c r="O14" s="14" t="n">
        <v>45880075</v>
      </c>
      <c r="P14" s="12" t="s">
        <v>25</v>
      </c>
      <c r="Q14" s="7" t="n">
        <v>48901995</v>
      </c>
      <c r="R14" s="12" t="s">
        <v>25</v>
      </c>
      <c r="S14" s="7" t="n">
        <v>60795030</v>
      </c>
    </row>
    <row r="15" customFormat="false" ht="13.8" hidden="false" customHeight="false" outlineLevel="0" collapsed="false">
      <c r="B15" s="8"/>
      <c r="C15" s="12" t="s">
        <v>24</v>
      </c>
      <c r="D15" s="7" t="n">
        <v>8143205</v>
      </c>
      <c r="E15" s="12" t="s">
        <v>38</v>
      </c>
      <c r="F15" s="7" t="n">
        <v>27072574</v>
      </c>
      <c r="G15" s="13"/>
      <c r="H15" s="14"/>
      <c r="I15" s="13"/>
      <c r="J15" s="14"/>
      <c r="K15" s="8"/>
      <c r="L15" s="12" t="s">
        <v>42</v>
      </c>
      <c r="M15" s="7" t="n">
        <v>11490641</v>
      </c>
      <c r="N15" s="13" t="s">
        <v>21</v>
      </c>
      <c r="O15" s="14" t="n">
        <v>43784075</v>
      </c>
      <c r="P15" s="12" t="s">
        <v>42</v>
      </c>
      <c r="Q15" s="7" t="n">
        <v>41402946</v>
      </c>
      <c r="R15" s="12" t="s">
        <v>21</v>
      </c>
      <c r="S15" s="7" t="n">
        <v>51974982</v>
      </c>
    </row>
    <row r="16" customFormat="false" ht="13.8" hidden="false" customHeight="false" outlineLevel="0" collapsed="false">
      <c r="B16" s="8"/>
      <c r="C16" s="12" t="s">
        <v>18</v>
      </c>
      <c r="D16" s="7" t="n">
        <v>6027032</v>
      </c>
      <c r="E16" s="12" t="s">
        <v>13</v>
      </c>
      <c r="F16" s="7" t="n">
        <v>23098934</v>
      </c>
      <c r="G16" s="13"/>
      <c r="H16" s="14"/>
      <c r="I16" s="13"/>
      <c r="J16" s="14"/>
      <c r="K16" s="8"/>
      <c r="L16" s="12" t="s">
        <v>13</v>
      </c>
      <c r="M16" s="7" t="n">
        <v>11451973</v>
      </c>
      <c r="N16" s="13" t="s">
        <v>13</v>
      </c>
      <c r="O16" s="14" t="n">
        <v>42564803</v>
      </c>
      <c r="P16" s="12" t="s">
        <v>28</v>
      </c>
      <c r="Q16" s="7" t="n">
        <v>40332904</v>
      </c>
      <c r="R16" s="12" t="s">
        <v>28</v>
      </c>
      <c r="S16" s="7" t="n">
        <v>44863796</v>
      </c>
    </row>
    <row r="17" customFormat="false" ht="13.8" hidden="false" customHeight="false" outlineLevel="0" collapsed="false">
      <c r="B17" s="8"/>
      <c r="C17" s="12" t="s">
        <v>13</v>
      </c>
      <c r="D17" s="7" t="n">
        <v>5896029</v>
      </c>
      <c r="E17" s="13"/>
      <c r="F17" s="14"/>
      <c r="G17" s="13"/>
      <c r="H17" s="14"/>
      <c r="I17" s="13"/>
      <c r="J17" s="14"/>
      <c r="K17" s="8"/>
      <c r="L17" s="12" t="s">
        <v>28</v>
      </c>
      <c r="M17" s="7" t="n">
        <v>11206917</v>
      </c>
      <c r="N17" s="13" t="s">
        <v>29</v>
      </c>
      <c r="O17" s="14" t="n">
        <v>42183109</v>
      </c>
      <c r="P17" s="12" t="s">
        <v>21</v>
      </c>
      <c r="Q17" s="7" t="n">
        <v>39208039</v>
      </c>
      <c r="R17" s="12" t="s">
        <v>13</v>
      </c>
      <c r="S17" s="7" t="n">
        <v>42816823</v>
      </c>
    </row>
    <row r="18" customFormat="false" ht="13.8" hidden="false" customHeight="false" outlineLevel="0" collapsed="false">
      <c r="B18" s="8"/>
      <c r="C18" s="12" t="s">
        <v>25</v>
      </c>
      <c r="D18" s="7" t="n">
        <v>4749471</v>
      </c>
      <c r="E18" s="13"/>
      <c r="F18" s="14"/>
      <c r="G18" s="13"/>
      <c r="H18" s="14"/>
      <c r="I18" s="13"/>
      <c r="J18" s="14"/>
      <c r="K18" s="8"/>
      <c r="L18" s="12" t="s">
        <v>21</v>
      </c>
      <c r="M18" s="7" t="n">
        <v>11083645</v>
      </c>
      <c r="N18" s="13" t="s">
        <v>42</v>
      </c>
      <c r="O18" s="14" t="n">
        <v>41322038</v>
      </c>
      <c r="P18" s="12" t="s">
        <v>13</v>
      </c>
      <c r="Q18" s="7" t="n">
        <v>36212659</v>
      </c>
      <c r="R18" s="12" t="s">
        <v>42</v>
      </c>
      <c r="S18" s="7" t="n">
        <v>37527323</v>
      </c>
    </row>
    <row r="19" customFormat="false" ht="13.8" hidden="false" customHeight="false" outlineLevel="0" collapsed="false">
      <c r="B19" s="8"/>
      <c r="C19" s="13"/>
      <c r="D19" s="14"/>
      <c r="E19" s="13"/>
      <c r="F19" s="14"/>
      <c r="G19" s="13"/>
      <c r="H19" s="14"/>
      <c r="I19" s="13"/>
      <c r="J19" s="14"/>
      <c r="K19" s="8"/>
      <c r="L19" s="12" t="s">
        <v>24</v>
      </c>
      <c r="M19" s="7" t="n">
        <v>9500982</v>
      </c>
      <c r="N19" s="13" t="s">
        <v>25</v>
      </c>
      <c r="O19" s="14" t="n">
        <v>40187225</v>
      </c>
      <c r="P19" s="12" t="s">
        <v>24</v>
      </c>
      <c r="Q19" s="7" t="n">
        <v>34825738</v>
      </c>
      <c r="R19" s="12" t="s">
        <v>24</v>
      </c>
      <c r="S19" s="7" t="n">
        <v>37126798</v>
      </c>
    </row>
    <row r="20" customFormat="false" ht="13.8" hidden="false" customHeight="false" outlineLevel="0" collapsed="false">
      <c r="B20" s="8"/>
      <c r="C20" s="13"/>
      <c r="D20" s="14"/>
      <c r="E20" s="13"/>
      <c r="F20" s="14"/>
      <c r="G20" s="13"/>
      <c r="H20" s="14"/>
      <c r="I20" s="13"/>
      <c r="J20" s="14"/>
      <c r="K20" s="8"/>
      <c r="L20" s="12" t="s">
        <v>25</v>
      </c>
      <c r="M20" s="7" t="n">
        <v>8640787</v>
      </c>
      <c r="N20" s="13" t="s">
        <v>26</v>
      </c>
      <c r="O20" s="14" t="n">
        <v>35737637</v>
      </c>
      <c r="P20" s="12" t="s">
        <v>35</v>
      </c>
      <c r="Q20" s="7" t="n">
        <v>33679336</v>
      </c>
      <c r="R20" s="12" t="s">
        <v>32</v>
      </c>
      <c r="S20" s="7" t="n">
        <v>32404389</v>
      </c>
    </row>
    <row r="21" customFormat="false" ht="13.8" hidden="false" customHeight="false" outlineLevel="0" collapsed="false">
      <c r="B21" s="8"/>
      <c r="C21" s="13"/>
      <c r="D21" s="14"/>
      <c r="E21" s="13"/>
      <c r="F21" s="14"/>
      <c r="G21" s="13"/>
      <c r="H21" s="14"/>
      <c r="I21" s="13"/>
      <c r="J21" s="14"/>
      <c r="K21" s="8"/>
      <c r="L21" s="12" t="s">
        <v>102</v>
      </c>
      <c r="M21" s="7" t="n">
        <v>8484998</v>
      </c>
      <c r="N21" s="13" t="s">
        <v>24</v>
      </c>
      <c r="O21" s="14" t="n">
        <v>33528516</v>
      </c>
      <c r="P21" s="12" t="s">
        <v>22</v>
      </c>
      <c r="Q21" s="7" t="n">
        <v>25182590</v>
      </c>
      <c r="R21" s="12" t="s">
        <v>62</v>
      </c>
      <c r="S21" s="7" t="n">
        <v>30273835</v>
      </c>
    </row>
    <row r="22" customFormat="false" ht="13.8" hidden="false" customHeight="false" outlineLevel="0" collapsed="false">
      <c r="B22" s="8"/>
      <c r="C22" s="13"/>
      <c r="D22" s="14"/>
      <c r="E22" s="13"/>
      <c r="F22" s="14"/>
      <c r="G22" s="13"/>
      <c r="H22" s="14"/>
      <c r="I22" s="13"/>
      <c r="J22" s="14"/>
      <c r="K22" s="8"/>
      <c r="L22" s="12" t="s">
        <v>62</v>
      </c>
      <c r="M22" s="7" t="n">
        <v>7371155</v>
      </c>
      <c r="N22" s="13" t="s">
        <v>22</v>
      </c>
      <c r="O22" s="14" t="n">
        <v>32507492</v>
      </c>
      <c r="P22" s="12" t="s">
        <v>26</v>
      </c>
      <c r="Q22" s="7" t="n">
        <v>24135177</v>
      </c>
      <c r="R22" s="12" t="s">
        <v>26</v>
      </c>
      <c r="S22" s="7" t="n">
        <v>29560291</v>
      </c>
    </row>
    <row r="23" customFormat="false" ht="13.8" hidden="false" customHeight="false" outlineLevel="0" collapsed="false">
      <c r="B23" s="8"/>
      <c r="C23" s="13"/>
      <c r="D23" s="14"/>
      <c r="E23" s="13"/>
      <c r="F23" s="14"/>
      <c r="G23" s="13"/>
      <c r="H23" s="14"/>
      <c r="I23" s="13"/>
      <c r="J23" s="14"/>
      <c r="K23" s="8"/>
      <c r="L23" s="12" t="s">
        <v>18</v>
      </c>
      <c r="M23" s="7" t="n">
        <v>7170198</v>
      </c>
      <c r="N23" s="13" t="s">
        <v>62</v>
      </c>
      <c r="O23" s="14" t="n">
        <v>30762998</v>
      </c>
      <c r="P23" s="12" t="s">
        <v>10</v>
      </c>
      <c r="Q23" s="7" t="n">
        <v>23515585</v>
      </c>
      <c r="R23" s="12" t="s">
        <v>22</v>
      </c>
      <c r="S23" s="7" t="n">
        <v>27234096</v>
      </c>
    </row>
    <row r="24" customFormat="false" ht="13.8" hidden="false" customHeight="false" outlineLevel="0" collapsed="false">
      <c r="B24" s="8"/>
      <c r="C24" s="13"/>
      <c r="D24" s="14"/>
      <c r="E24" s="13"/>
      <c r="F24" s="14"/>
      <c r="G24" s="13"/>
      <c r="H24" s="14"/>
      <c r="I24" s="13"/>
      <c r="J24" s="14"/>
      <c r="K24" s="8"/>
      <c r="L24" s="12" t="s">
        <v>38</v>
      </c>
      <c r="M24" s="7" t="n">
        <v>6827366</v>
      </c>
      <c r="N24" s="13" t="s">
        <v>18</v>
      </c>
      <c r="O24" s="14" t="n">
        <v>28328979</v>
      </c>
      <c r="P24" s="12" t="s">
        <v>62</v>
      </c>
      <c r="Q24" s="7" t="n">
        <v>23151360</v>
      </c>
      <c r="R24" s="12" t="s">
        <v>35</v>
      </c>
      <c r="S24" s="7" t="n">
        <v>25374617</v>
      </c>
    </row>
    <row r="25" customFormat="false" ht="13.8" hidden="false" customHeight="false" outlineLevel="0" collapsed="false">
      <c r="B25" s="8"/>
      <c r="C25" s="13"/>
      <c r="D25" s="14"/>
      <c r="E25" s="13"/>
      <c r="F25" s="14"/>
      <c r="G25" s="13"/>
      <c r="H25" s="14"/>
      <c r="I25" s="13"/>
      <c r="J25" s="14"/>
      <c r="K25" s="8"/>
      <c r="L25" s="12" t="s">
        <v>79</v>
      </c>
      <c r="M25" s="7" t="n">
        <v>6483907</v>
      </c>
      <c r="N25" s="13" t="s">
        <v>35</v>
      </c>
      <c r="O25" s="14" t="n">
        <v>26279374</v>
      </c>
      <c r="P25" s="12" t="s">
        <v>18</v>
      </c>
      <c r="Q25" s="7" t="n">
        <v>21474880</v>
      </c>
      <c r="R25" s="12" t="s">
        <v>38</v>
      </c>
      <c r="S25" s="7" t="n">
        <v>23685783</v>
      </c>
    </row>
    <row r="26" customFormat="false" ht="13.8" hidden="false" customHeight="false" outlineLevel="0" collapsed="false">
      <c r="C26" s="13"/>
      <c r="D26" s="14"/>
      <c r="E26" s="13"/>
      <c r="F26" s="14"/>
      <c r="G26" s="13"/>
      <c r="H26" s="14"/>
      <c r="I26" s="13"/>
      <c r="J26" s="14"/>
      <c r="K26" s="8"/>
      <c r="L26" s="12" t="s">
        <v>22</v>
      </c>
      <c r="M26" s="7" t="n">
        <v>6468774</v>
      </c>
      <c r="N26" s="13" t="s">
        <v>79</v>
      </c>
      <c r="O26" s="14" t="n">
        <v>25762564</v>
      </c>
      <c r="P26" s="12" t="s">
        <v>32</v>
      </c>
      <c r="Q26" s="7" t="n">
        <v>20609532</v>
      </c>
      <c r="R26" s="12" t="s">
        <v>18</v>
      </c>
      <c r="S26" s="7" t="n">
        <v>22250626</v>
      </c>
    </row>
    <row r="27" customFormat="false" ht="13.8" hidden="false" customHeight="false" outlineLevel="0" collapsed="false">
      <c r="B27" s="9" t="s">
        <v>40</v>
      </c>
      <c r="C27" s="8"/>
      <c r="D27" s="22" t="n">
        <v>2022</v>
      </c>
      <c r="E27" s="13"/>
      <c r="F27" s="14"/>
      <c r="G27" s="13"/>
      <c r="H27" s="14"/>
      <c r="I27" s="13"/>
      <c r="J27" s="14"/>
      <c r="K27" s="8"/>
      <c r="L27" s="12" t="s">
        <v>26</v>
      </c>
      <c r="M27" s="7" t="n">
        <v>5828170</v>
      </c>
      <c r="N27" s="13" t="s">
        <v>102</v>
      </c>
      <c r="O27" s="14" t="n">
        <v>23248890</v>
      </c>
      <c r="P27" s="12" t="s">
        <v>79</v>
      </c>
      <c r="Q27" s="7" t="n">
        <v>16580229</v>
      </c>
      <c r="R27" s="13"/>
      <c r="S27" s="14"/>
    </row>
    <row r="28" customFormat="false" ht="13.8" hidden="false" customHeight="false" outlineLevel="0" collapsed="false">
      <c r="A28" s="9" t="s">
        <v>41</v>
      </c>
      <c r="B28" s="21" t="n">
        <f aca="false">D4-M4</f>
        <v>-73213109</v>
      </c>
      <c r="C28" s="17"/>
      <c r="D28" s="22" t="n">
        <f aca="false">B28*4</f>
        <v>-292852436</v>
      </c>
      <c r="G28" s="17"/>
      <c r="H28" s="18"/>
      <c r="I28" s="17"/>
      <c r="J28" s="18"/>
      <c r="L28" s="17"/>
      <c r="M28" s="18"/>
      <c r="N28" s="17"/>
      <c r="O28" s="14"/>
      <c r="P28" s="17"/>
      <c r="Q28" s="18"/>
      <c r="R28" s="17"/>
      <c r="S28" s="18"/>
    </row>
    <row r="29" customFormat="false" ht="13.8" hidden="false" customHeight="false" outlineLevel="0" collapsed="false">
      <c r="A29" s="9" t="n">
        <v>2021</v>
      </c>
      <c r="B29" s="21" t="n">
        <f aca="false">F4-O4</f>
        <v>92403507</v>
      </c>
      <c r="C29" s="17"/>
      <c r="D29" s="18"/>
      <c r="G29" s="17"/>
      <c r="H29" s="18"/>
      <c r="I29" s="17"/>
      <c r="J29" s="18"/>
      <c r="L29" s="17"/>
      <c r="M29" s="18"/>
      <c r="N29" s="17"/>
      <c r="O29" s="14"/>
      <c r="P29" s="17"/>
      <c r="Q29" s="14"/>
      <c r="R29" s="17"/>
      <c r="S29" s="18"/>
    </row>
    <row r="30" customFormat="false" ht="13.8" hidden="false" customHeight="false" outlineLevel="0" collapsed="false">
      <c r="A30" s="9" t="n">
        <v>2020</v>
      </c>
      <c r="B30" s="21" t="n">
        <f aca="false">H4-Q4</f>
        <v>276638702</v>
      </c>
      <c r="C30" s="17"/>
      <c r="D30" s="18"/>
      <c r="G30" s="17"/>
      <c r="H30" s="18"/>
      <c r="I30" s="17"/>
      <c r="J30" s="18"/>
      <c r="L30" s="17"/>
      <c r="M30" s="18"/>
      <c r="N30" s="17"/>
      <c r="O30" s="18"/>
      <c r="P30" s="17"/>
      <c r="Q30" s="14"/>
      <c r="R30" s="17"/>
      <c r="S30" s="14"/>
    </row>
    <row r="31" customFormat="false" ht="13.8" hidden="false" customHeight="false" outlineLevel="0" collapsed="false">
      <c r="A31" s="9" t="n">
        <v>2019</v>
      </c>
      <c r="B31" s="21" t="n">
        <f aca="false">J4-S4</f>
        <v>325711664</v>
      </c>
      <c r="C31" s="17"/>
      <c r="D31" s="23" t="n">
        <f aca="false">SUM(D5:D24)/D4*100</f>
        <v>90.9667455287144</v>
      </c>
      <c r="E31" s="23"/>
      <c r="F31" s="23" t="n">
        <f aca="false">SUM(F5:F27)/F4*100</f>
        <v>90.6434751278302</v>
      </c>
      <c r="G31" s="24"/>
      <c r="H31" s="23" t="n">
        <f aca="false">SUM(H5:H25)/H4*100</f>
        <v>90.1069734089703</v>
      </c>
      <c r="I31" s="24"/>
      <c r="J31" s="23" t="n">
        <f aca="false">SUM(J5:J27)/J4*100</f>
        <v>91.2070466018744</v>
      </c>
      <c r="L31" s="17"/>
      <c r="M31" s="55" t="n">
        <f aca="false">SUM(M5:M30)/M4*100</f>
        <v>90.6027271025231</v>
      </c>
      <c r="N31" s="24"/>
      <c r="O31" s="55" t="n">
        <f aca="false">SUM(O5:O30)/O4*100</f>
        <v>90.5057197245225</v>
      </c>
      <c r="P31" s="24"/>
      <c r="Q31" s="55" t="n">
        <f aca="false">SUM(Q5:Q30)/Q4*100</f>
        <v>90.6575845043853</v>
      </c>
      <c r="R31" s="17"/>
      <c r="S31" s="18"/>
      <c r="T31" s="55" t="n">
        <f aca="false">SUM(S5:S31)/S4*100</f>
        <v>90.7949663313912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13.8" hidden="false" customHeight="false" outlineLevel="0" collapsed="false">
      <c r="A35" s="87" t="n">
        <f aca="false">AVERAGE(C35,E35,G35,I35)</f>
        <v>0.495459398136636</v>
      </c>
      <c r="B35" s="72" t="s">
        <v>136</v>
      </c>
      <c r="C35" s="39" t="n">
        <f aca="false">D35/SUM(D35:D43)*100</f>
        <v>1.37764121807923</v>
      </c>
      <c r="D35" s="86" t="n">
        <v>6990</v>
      </c>
      <c r="E35" s="39" t="n">
        <f aca="false">F35/SUM(F35:F43)*100</f>
        <v>0.215678626832728</v>
      </c>
      <c r="F35" s="86" t="n">
        <v>5386</v>
      </c>
      <c r="G35" s="39" t="n">
        <f aca="false">H35/SUM(H35:H43)*100</f>
        <v>0.166240205248324</v>
      </c>
      <c r="H35" s="86" t="n">
        <v>3648</v>
      </c>
      <c r="I35" s="39" t="n">
        <f aca="false">J35/SUM(J35:J43)*100</f>
        <v>0.222277542386268</v>
      </c>
      <c r="J35" s="86" t="n">
        <v>5277</v>
      </c>
      <c r="K35" s="87" t="n">
        <f aca="false">AVERAGE(N35,P35,R35,T35)</f>
        <v>1.75621374115716</v>
      </c>
      <c r="L35" s="72" t="s">
        <v>136</v>
      </c>
      <c r="M35" s="44" t="n">
        <v>7690</v>
      </c>
      <c r="N35" s="43" t="n">
        <f aca="false">M35/SUM(M35:M43)*100</f>
        <v>1.32448962368305</v>
      </c>
      <c r="O35" s="44" t="n">
        <v>28748</v>
      </c>
      <c r="P35" s="43" t="n">
        <f aca="false">O35/SUM(O35:O43)*100</f>
        <v>1.1954275354183</v>
      </c>
      <c r="Q35" s="44" t="n">
        <v>45116</v>
      </c>
      <c r="R35" s="43" t="n">
        <f aca="false">Q35/SUM(Q35:Q43)*100</f>
        <v>2.35252034521291</v>
      </c>
      <c r="S35" s="44" t="n">
        <v>44089</v>
      </c>
      <c r="T35" s="43" t="n">
        <f aca="false">S35/SUM(S35:S43)*100</f>
        <v>2.15241746031436</v>
      </c>
    </row>
    <row r="36" customFormat="false" ht="38.8" hidden="false" customHeight="true" outlineLevel="0" collapsed="false">
      <c r="A36" s="87" t="n">
        <f aca="false">AVERAGE(C36,E36,G36,I36)</f>
        <v>1.07817951904615</v>
      </c>
      <c r="B36" s="74" t="s">
        <v>137</v>
      </c>
      <c r="C36" s="39" t="n">
        <f aca="false">D36/SUM(D35:D44)*100</f>
        <v>1.20124795768138</v>
      </c>
      <c r="D36" s="86" t="n">
        <v>6095</v>
      </c>
      <c r="E36" s="39" t="n">
        <f aca="false">F36/SUM(F35:F44)*100</f>
        <v>1.27256796920112</v>
      </c>
      <c r="F36" s="86" t="n">
        <v>31779</v>
      </c>
      <c r="G36" s="39" t="n">
        <f aca="false">H36/SUM(H35:H44)*100</f>
        <v>1.06634342182313</v>
      </c>
      <c r="H36" s="86" t="n">
        <v>23400</v>
      </c>
      <c r="I36" s="39" t="n">
        <f aca="false">J36/SUM(J35:J44)*100</f>
        <v>0.772558727478972</v>
      </c>
      <c r="J36" s="86" t="n">
        <v>18341</v>
      </c>
      <c r="K36" s="87" t="n">
        <f aca="false">AVERAGE(N36,P36,R36,T36)</f>
        <v>8.66961846677713</v>
      </c>
      <c r="L36" s="74" t="s">
        <v>137</v>
      </c>
      <c r="M36" s="44" t="n">
        <v>49859</v>
      </c>
      <c r="N36" s="43" t="n">
        <f aca="false">M36/SUM(M35:M43)*100</f>
        <v>8.58748090340871</v>
      </c>
      <c r="O36" s="44" t="n">
        <v>209381</v>
      </c>
      <c r="P36" s="43" t="n">
        <f aca="false">O36/SUM(O35:O43)*100</f>
        <v>8.70668612750174</v>
      </c>
      <c r="Q36" s="44" t="n">
        <v>159166</v>
      </c>
      <c r="R36" s="43" t="n">
        <f aca="false">Q36/SUM(Q35:Q43)*100</f>
        <v>8.29952241480092</v>
      </c>
      <c r="S36" s="44" t="n">
        <v>186088</v>
      </c>
      <c r="T36" s="43" t="n">
        <f aca="false">S36/SUM(S35:S43)*100</f>
        <v>9.08478442139715</v>
      </c>
    </row>
    <row r="37" customFormat="false" ht="38.8" hidden="false" customHeight="true" outlineLevel="0" collapsed="false">
      <c r="A37" s="87" t="n">
        <f aca="false">AVERAGE(C37,E37,G37,I37)</f>
        <v>0.22395488257629</v>
      </c>
      <c r="B37" s="74" t="s">
        <v>138</v>
      </c>
      <c r="C37" s="39" t="n">
        <f aca="false">D37/SUM(D35:D44)*100</f>
        <v>0.210489387826697</v>
      </c>
      <c r="D37" s="86" t="n">
        <v>1068</v>
      </c>
      <c r="E37" s="39" t="n">
        <f aca="false">F37/SUM(F35:F44)*100</f>
        <v>0.256323596427087</v>
      </c>
      <c r="F37" s="86" t="n">
        <v>6401</v>
      </c>
      <c r="G37" s="39" t="n">
        <f aca="false">H37/SUM(H35:H44)*100</f>
        <v>0.166923758723851</v>
      </c>
      <c r="H37" s="86" t="n">
        <v>3663</v>
      </c>
      <c r="I37" s="39" t="n">
        <f aca="false">J37/SUM(J35:J44)*100</f>
        <v>0.262082787327526</v>
      </c>
      <c r="J37" s="86" t="n">
        <v>6222</v>
      </c>
      <c r="K37" s="87" t="n">
        <f aca="false">AVERAGE(N37,P37,R37,T37)</f>
        <v>2.04627501363891</v>
      </c>
      <c r="L37" s="74" t="s">
        <v>138</v>
      </c>
      <c r="M37" s="44" t="n">
        <v>9755</v>
      </c>
      <c r="N37" s="43" t="n">
        <f aca="false">M37/SUM(M35:M43)*100</f>
        <v>1.68015556294254</v>
      </c>
      <c r="O37" s="44" t="n">
        <v>68888</v>
      </c>
      <c r="P37" s="43" t="n">
        <f aca="false">O37/SUM(O35:O43)*100</f>
        <v>2.86456838944957</v>
      </c>
      <c r="Q37" s="44" t="n">
        <v>33451</v>
      </c>
      <c r="R37" s="43" t="n">
        <f aca="false">Q37/SUM(Q35:Q43)*100</f>
        <v>1.74426274642515</v>
      </c>
      <c r="S37" s="44" t="n">
        <v>38839</v>
      </c>
      <c r="T37" s="43" t="n">
        <f aca="false">S37/SUM(S35:S43)*100</f>
        <v>1.89611335573838</v>
      </c>
    </row>
    <row r="38" customFormat="false" ht="41.75" hidden="false" customHeight="false" outlineLevel="0" collapsed="false">
      <c r="A38" s="87" t="n">
        <f aca="false">AVERAGE(C38,E38,G38,I38)</f>
        <v>31.9695207797028</v>
      </c>
      <c r="B38" s="74" t="s">
        <v>139</v>
      </c>
      <c r="C38" s="39" t="n">
        <f aca="false">D38/SUM(D35:D44)*100</f>
        <v>13.7570976114973</v>
      </c>
      <c r="D38" s="86" t="n">
        <v>69802</v>
      </c>
      <c r="E38" s="39" t="n">
        <f aca="false">F38/SUM(F35:F44)*100</f>
        <v>39.3629511691736</v>
      </c>
      <c r="F38" s="86" t="n">
        <v>982985</v>
      </c>
      <c r="G38" s="39" t="n">
        <f aca="false">H38/SUM(H35:H44)*100</f>
        <v>38.1960112376191</v>
      </c>
      <c r="H38" s="86" t="n">
        <v>838179</v>
      </c>
      <c r="I38" s="39" t="n">
        <f aca="false">J38/SUM(J35:J44)*100</f>
        <v>36.5620231005211</v>
      </c>
      <c r="J38" s="86" t="n">
        <v>868004</v>
      </c>
      <c r="K38" s="87" t="n">
        <f aca="false">AVERAGE(N38,P38,R38,T38)</f>
        <v>13.4631751974689</v>
      </c>
      <c r="L38" s="74" t="s">
        <v>139</v>
      </c>
      <c r="M38" s="44" t="n">
        <v>75584</v>
      </c>
      <c r="N38" s="43" t="n">
        <f aca="false">M38/SUM(M35:M43)*100</f>
        <v>13.0182345535058</v>
      </c>
      <c r="O38" s="44" t="n">
        <v>316708</v>
      </c>
      <c r="P38" s="43" t="n">
        <f aca="false">O38/SUM(O35:O43)*100</f>
        <v>13.1696627204418</v>
      </c>
      <c r="Q38" s="44" t="n">
        <v>272688</v>
      </c>
      <c r="R38" s="43" t="n">
        <f aca="false">Q38/SUM(Q35:Q43)*100</f>
        <v>14.2189925502132</v>
      </c>
      <c r="S38" s="44" t="n">
        <v>275417</v>
      </c>
      <c r="T38" s="43" t="n">
        <f aca="false">S38/SUM(S35:S43)*100</f>
        <v>13.4458109657148</v>
      </c>
    </row>
    <row r="39" customFormat="false" ht="38.8" hidden="false" customHeight="true" outlineLevel="0" collapsed="false">
      <c r="A39" s="87" t="n">
        <f aca="false">AVERAGE(C39,E39,G39,I39)</f>
        <v>0.255432858965797</v>
      </c>
      <c r="B39" s="74" t="s">
        <v>140</v>
      </c>
      <c r="C39" s="39" t="n">
        <f aca="false">D39/SUM(D35:D44)*100</f>
        <v>0.318690393366825</v>
      </c>
      <c r="D39" s="86" t="n">
        <v>1617</v>
      </c>
      <c r="E39" s="39" t="n">
        <f aca="false">F39/SUM(F35:F44)*100</f>
        <v>0.240746361774667</v>
      </c>
      <c r="F39" s="86" t="n">
        <v>6012</v>
      </c>
      <c r="G39" s="39" t="n">
        <f aca="false">H39/SUM(H35:H44)*100</f>
        <v>0.246124821421654</v>
      </c>
      <c r="H39" s="86" t="n">
        <v>5401</v>
      </c>
      <c r="I39" s="39" t="n">
        <f aca="false">J39/SUM(J35:J44)*100</f>
        <v>0.216169859300043</v>
      </c>
      <c r="J39" s="86" t="n">
        <v>5132</v>
      </c>
      <c r="K39" s="87" t="n">
        <f aca="false">AVERAGE(N39,P39,R39,T39)</f>
        <v>4.20287951448472</v>
      </c>
      <c r="L39" s="74" t="s">
        <v>140</v>
      </c>
      <c r="M39" s="44" t="n">
        <v>28935</v>
      </c>
      <c r="N39" s="43" t="n">
        <f aca="false">M39/SUM(M35:M43)*100</f>
        <v>4.98362903267476</v>
      </c>
      <c r="O39" s="44" t="n">
        <v>108363</v>
      </c>
      <c r="P39" s="43" t="n">
        <f aca="false">O39/SUM(O35:O43)*100</f>
        <v>4.50605656117064</v>
      </c>
      <c r="Q39" s="44" t="n">
        <v>78732</v>
      </c>
      <c r="R39" s="43" t="n">
        <f aca="false">Q39/SUM(Q35:Q43)*100</f>
        <v>4.10538682106798</v>
      </c>
      <c r="S39" s="44" t="n">
        <v>65884</v>
      </c>
      <c r="T39" s="43" t="n">
        <f aca="false">S39/SUM(S35:S43)*100</f>
        <v>3.2164456430255</v>
      </c>
    </row>
    <row r="40" customFormat="false" ht="28.85" hidden="false" customHeight="true" outlineLevel="0" collapsed="false">
      <c r="A40" s="87" t="n">
        <f aca="false">AVERAGE(C40,E40,G40,I40)</f>
        <v>1.07727827219452</v>
      </c>
      <c r="B40" s="74" t="s">
        <v>141</v>
      </c>
      <c r="C40" s="39" t="n">
        <f aca="false">D40/SUM(D35:D44)*100</f>
        <v>1.13443531491617</v>
      </c>
      <c r="D40" s="86" t="n">
        <v>5756</v>
      </c>
      <c r="E40" s="39" t="n">
        <f aca="false">F40/SUM(F35:F44)*100</f>
        <v>0.97812219439588</v>
      </c>
      <c r="F40" s="86" t="n">
        <v>24426</v>
      </c>
      <c r="G40" s="39" t="n">
        <f aca="false">H40/SUM(H35:H44)*100</f>
        <v>1.15980796704361</v>
      </c>
      <c r="H40" s="86" t="n">
        <v>25451</v>
      </c>
      <c r="I40" s="39" t="n">
        <f aca="false">J40/SUM(J35:J44)*100</f>
        <v>1.03674761242244</v>
      </c>
      <c r="J40" s="86" t="n">
        <v>24613</v>
      </c>
      <c r="K40" s="87" t="n">
        <f aca="false">AVERAGE(N40,P40,R40,T40)</f>
        <v>8.26360889639531</v>
      </c>
      <c r="L40" s="74" t="s">
        <v>141</v>
      </c>
      <c r="M40" s="44" t="n">
        <v>56386</v>
      </c>
      <c r="N40" s="43" t="n">
        <f aca="false">M40/SUM(M35:M43)*100</f>
        <v>9.71166084798338</v>
      </c>
      <c r="O40" s="44" t="n">
        <v>192552</v>
      </c>
      <c r="P40" s="43" t="n">
        <f aca="false">O40/SUM(O35:O43)*100</f>
        <v>8.00688614163995</v>
      </c>
      <c r="Q40" s="44" t="n">
        <v>147758</v>
      </c>
      <c r="R40" s="43" t="n">
        <f aca="false">Q40/SUM(Q35:Q43)*100</f>
        <v>7.70466577639794</v>
      </c>
      <c r="S40" s="44" t="n">
        <v>156314</v>
      </c>
      <c r="T40" s="43" t="n">
        <f aca="false">S40/SUM(S35:S43)*100</f>
        <v>7.63122281955996</v>
      </c>
    </row>
    <row r="41" customFormat="false" ht="39.8" hidden="false" customHeight="true" outlineLevel="0" collapsed="false">
      <c r="A41" s="87" t="n">
        <f aca="false">AVERAGE(C41,E41,G41,I41)</f>
        <v>49.5631290691993</v>
      </c>
      <c r="B41" s="74" t="s">
        <v>142</v>
      </c>
      <c r="C41" s="39" t="n">
        <f aca="false">D41/SUM(D35:D44)*100</f>
        <v>61.2740914761652</v>
      </c>
      <c r="D41" s="86" t="n">
        <v>310898</v>
      </c>
      <c r="E41" s="39" t="n">
        <f aca="false">F41/SUM(F35:F44)*100</f>
        <v>47.4959495185473</v>
      </c>
      <c r="F41" s="86" t="n">
        <v>1186085</v>
      </c>
      <c r="G41" s="39" t="n">
        <f aca="false">H41/SUM(H35:H44)*100</f>
        <v>44.8029201404475</v>
      </c>
      <c r="H41" s="86" t="n">
        <v>983162</v>
      </c>
      <c r="I41" s="39" t="n">
        <f aca="false">J41/SUM(J35:J44)*100</f>
        <v>44.6795551416372</v>
      </c>
      <c r="J41" s="86" t="n">
        <v>1060719</v>
      </c>
      <c r="K41" s="87" t="n">
        <f aca="false">AVERAGE(N41,P41,R41,T41)</f>
        <v>42.0590231367644</v>
      </c>
      <c r="L41" s="74" t="s">
        <v>142</v>
      </c>
      <c r="M41" s="44" t="n">
        <v>258950</v>
      </c>
      <c r="N41" s="43" t="n">
        <f aca="false">M41/SUM(M35:M43)*100</f>
        <v>44.6003365478185</v>
      </c>
      <c r="O41" s="44" t="n">
        <v>995754</v>
      </c>
      <c r="P41" s="43" t="n">
        <f aca="false">O41/SUM(O35:O43)*100</f>
        <v>41.4064195805941</v>
      </c>
      <c r="Q41" s="44" t="n">
        <v>789066</v>
      </c>
      <c r="R41" s="43" t="n">
        <f aca="false">Q41/SUM(Q35:Q43)*100</f>
        <v>41.1449113111927</v>
      </c>
      <c r="S41" s="44" t="n">
        <v>841552</v>
      </c>
      <c r="T41" s="43" t="n">
        <f aca="false">S41/SUM(S35:S43)*100</f>
        <v>41.0844251074524</v>
      </c>
    </row>
    <row r="42" customFormat="false" ht="36.8" hidden="false" customHeight="true" outlineLevel="0" collapsed="false">
      <c r="A42" s="87" t="n">
        <f aca="false">AVERAGE(C42,E42,G42,I42)</f>
        <v>14.1432802613207</v>
      </c>
      <c r="B42" s="74" t="s">
        <v>143</v>
      </c>
      <c r="C42" s="39" t="n">
        <f aca="false">D42/SUM(D35:D45)*100</f>
        <v>19.3662062047068</v>
      </c>
      <c r="D42" s="86" t="n">
        <v>98262</v>
      </c>
      <c r="E42" s="39" t="n">
        <f aca="false">F42/SUM(F35:F45)*100</f>
        <v>9.00952814193624</v>
      </c>
      <c r="F42" s="86" t="n">
        <v>224989</v>
      </c>
      <c r="G42" s="39" t="n">
        <f aca="false">H42/SUM(H35:H45)*100</f>
        <v>12.9548421788951</v>
      </c>
      <c r="H42" s="86" t="n">
        <v>284283</v>
      </c>
      <c r="I42" s="39" t="n">
        <f aca="false">J42/SUM(J35:J45)*100</f>
        <v>15.2425445197445</v>
      </c>
      <c r="J42" s="86" t="n">
        <v>361867</v>
      </c>
      <c r="K42" s="87" t="n">
        <f aca="false">AVERAGE(N42,P42,R42,T42)</f>
        <v>18.7543795705873</v>
      </c>
      <c r="L42" s="74" t="s">
        <v>143</v>
      </c>
      <c r="M42" s="44" t="n">
        <v>90503</v>
      </c>
      <c r="N42" s="43" t="n">
        <f aca="false">M42/SUM(M35:M43)*100</f>
        <v>15.5878133175795</v>
      </c>
      <c r="O42" s="44" t="n">
        <v>458567</v>
      </c>
      <c r="P42" s="43" t="n">
        <f aca="false">O42/SUM(O35:O43)*100</f>
        <v>19.0685828104273</v>
      </c>
      <c r="Q42" s="44" t="n">
        <v>372484</v>
      </c>
      <c r="R42" s="43" t="n">
        <f aca="false">Q42/SUM(Q35:Q43)*100</f>
        <v>19.4227366846858</v>
      </c>
      <c r="S42" s="44" t="n">
        <v>428891</v>
      </c>
      <c r="T42" s="43" t="n">
        <f aca="false">S42/SUM(S35:S43)*100</f>
        <v>20.9383854696565</v>
      </c>
    </row>
    <row r="43" customFormat="false" ht="45.75" hidden="false" customHeight="true" outlineLevel="0" collapsed="false">
      <c r="A43" s="87" t="n">
        <f aca="false">AVERAGE(C43,E43,G43,I43)</f>
        <v>1.19376495885788</v>
      </c>
      <c r="B43" s="74" t="s">
        <v>144</v>
      </c>
      <c r="C43" s="39" t="n">
        <f aca="false">D43/SUM(D35:D46)*100</f>
        <v>1.36010043576033</v>
      </c>
      <c r="D43" s="86" t="n">
        <v>6901</v>
      </c>
      <c r="E43" s="39" t="n">
        <f aca="false">F43/SUM(F35:F46)*100</f>
        <v>1.16813242171138</v>
      </c>
      <c r="F43" s="86" t="n">
        <v>29171</v>
      </c>
      <c r="G43" s="39" t="n">
        <f aca="false">H43/SUM(H35:H46)*100</f>
        <v>1.24078626877778</v>
      </c>
      <c r="H43" s="86" t="n">
        <v>27228</v>
      </c>
      <c r="I43" s="39" t="n">
        <f aca="false">J43/SUM(J35:J46)*100</f>
        <v>1.00604070918204</v>
      </c>
      <c r="J43" s="86" t="n">
        <v>23884</v>
      </c>
      <c r="K43" s="87" t="n">
        <f aca="false">AVERAGE(N43,P43,R43,T43)</f>
        <v>0.784826462726141</v>
      </c>
      <c r="L43" s="74" t="s">
        <v>144</v>
      </c>
      <c r="M43" s="44" t="n">
        <v>2939</v>
      </c>
      <c r="N43" s="43" t="n">
        <f aca="false">M43/SUM(M35:M43)*100</f>
        <v>0.506199610403702</v>
      </c>
      <c r="O43" s="44" t="n">
        <v>25869</v>
      </c>
      <c r="P43" s="43" t="n">
        <f aca="false">O43/SUM(O35:O43)*100</f>
        <v>1.07571013335662</v>
      </c>
      <c r="Q43" s="44" t="n">
        <v>19312</v>
      </c>
      <c r="R43" s="43" t="n">
        <f aca="false">Q43/SUM(Q35:Q43)*100</f>
        <v>1.00700135000336</v>
      </c>
      <c r="S43" s="44" t="n">
        <v>11274</v>
      </c>
      <c r="T43" s="43" t="n">
        <f aca="false">S43/SUM(S35:S43)*100</f>
        <v>0.550394757140877</v>
      </c>
    </row>
    <row r="50" customFormat="false" ht="13.8" hidden="false" customHeight="false" outlineLevel="0" collapsed="false">
      <c r="B50" s="9" t="s">
        <v>40</v>
      </c>
      <c r="C50" s="0" t="s">
        <v>90</v>
      </c>
      <c r="D50" s="0" t="s">
        <v>43</v>
      </c>
    </row>
    <row r="51" customFormat="false" ht="14.9" hidden="false" customHeight="false" outlineLevel="0" collapsed="false">
      <c r="B51" s="33" t="s">
        <v>45</v>
      </c>
      <c r="C51" s="30" t="s">
        <v>91</v>
      </c>
      <c r="D51" s="30"/>
      <c r="E51" s="31" t="n">
        <v>2021</v>
      </c>
      <c r="F51" s="31"/>
      <c r="G51" s="31" t="n">
        <v>2020</v>
      </c>
      <c r="H51" s="31"/>
      <c r="I51" s="31" t="n">
        <v>2019</v>
      </c>
      <c r="J51" s="31"/>
    </row>
    <row r="52" customFormat="false" ht="13.8" hidden="false" customHeight="false" outlineLevel="0" collapsed="false">
      <c r="B52" s="72" t="s">
        <v>136</v>
      </c>
      <c r="C52" s="50" t="n">
        <f aca="false">(D35-M35)*4</f>
        <v>-2800</v>
      </c>
      <c r="D52" s="50"/>
      <c r="E52" s="50" t="n">
        <f aca="false">F35-O35</f>
        <v>-23362</v>
      </c>
      <c r="F52" s="50"/>
      <c r="G52" s="50" t="n">
        <f aca="false">H35-Q35</f>
        <v>-41468</v>
      </c>
      <c r="H52" s="50"/>
      <c r="I52" s="50" t="n">
        <f aca="false">J35-S35</f>
        <v>-38812</v>
      </c>
      <c r="J52" s="50"/>
    </row>
    <row r="53" customFormat="false" ht="55.2" hidden="false" customHeight="false" outlineLevel="0" collapsed="false">
      <c r="A53" s="17"/>
      <c r="B53" s="74" t="s">
        <v>137</v>
      </c>
      <c r="C53" s="50" t="n">
        <f aca="false">(D36-M36)*4</f>
        <v>-175056</v>
      </c>
      <c r="D53" s="50"/>
      <c r="E53" s="50" t="n">
        <f aca="false">F36-O36</f>
        <v>-177602</v>
      </c>
      <c r="F53" s="50"/>
      <c r="G53" s="50" t="n">
        <f aca="false">H36-Q36</f>
        <v>-135766</v>
      </c>
      <c r="H53" s="50"/>
      <c r="I53" s="50" t="n">
        <f aca="false">J36-S36</f>
        <v>-167747</v>
      </c>
      <c r="J53" s="50"/>
    </row>
    <row r="54" customFormat="false" ht="41.75" hidden="false" customHeight="false" outlineLevel="0" collapsed="false">
      <c r="A54" s="17"/>
      <c r="B54" s="74" t="s">
        <v>138</v>
      </c>
      <c r="C54" s="50" t="n">
        <f aca="false">(D37-M37)*4</f>
        <v>-34748</v>
      </c>
      <c r="D54" s="50"/>
      <c r="E54" s="50" t="n">
        <f aca="false">F37-O37</f>
        <v>-62487</v>
      </c>
      <c r="F54" s="50"/>
      <c r="G54" s="50" t="n">
        <f aca="false">H37-Q37</f>
        <v>-29788</v>
      </c>
      <c r="H54" s="50"/>
      <c r="I54" s="50" t="n">
        <f aca="false">J37-S37</f>
        <v>-32617</v>
      </c>
      <c r="J54" s="50"/>
    </row>
    <row r="55" customFormat="false" ht="28.35" hidden="false" customHeight="false" outlineLevel="0" collapsed="false">
      <c r="A55" s="17"/>
      <c r="B55" s="74" t="s">
        <v>139</v>
      </c>
      <c r="C55" s="50" t="n">
        <f aca="false">(D38-M38)*4</f>
        <v>-23128</v>
      </c>
      <c r="D55" s="50"/>
      <c r="E55" s="50" t="n">
        <f aca="false">F38-O38</f>
        <v>666277</v>
      </c>
      <c r="F55" s="50"/>
      <c r="G55" s="50" t="n">
        <f aca="false">H38-Q38</f>
        <v>565491</v>
      </c>
      <c r="H55" s="50"/>
      <c r="I55" s="50" t="n">
        <f aca="false">J38-S38</f>
        <v>592587</v>
      </c>
      <c r="J55" s="50"/>
    </row>
    <row r="56" customFormat="false" ht="41.75" hidden="false" customHeight="false" outlineLevel="0" collapsed="false">
      <c r="A56" s="17"/>
      <c r="B56" s="74" t="s">
        <v>140</v>
      </c>
      <c r="C56" s="50" t="n">
        <f aca="false">(D39-M39)*4</f>
        <v>-109272</v>
      </c>
      <c r="D56" s="50"/>
      <c r="E56" s="50" t="n">
        <f aca="false">F39-O39</f>
        <v>-102351</v>
      </c>
      <c r="F56" s="50"/>
      <c r="G56" s="50" t="n">
        <f aca="false">H39-Q39</f>
        <v>-73331</v>
      </c>
      <c r="H56" s="50"/>
      <c r="I56" s="50" t="n">
        <f aca="false">J39-S39</f>
        <v>-60752</v>
      </c>
      <c r="J56" s="50"/>
    </row>
    <row r="57" customFormat="false" ht="28.35" hidden="false" customHeight="false" outlineLevel="0" collapsed="false">
      <c r="A57" s="17"/>
      <c r="B57" s="74" t="s">
        <v>141</v>
      </c>
      <c r="C57" s="50" t="n">
        <f aca="false">(D40-M40)*4</f>
        <v>-202520</v>
      </c>
      <c r="D57" s="50"/>
      <c r="E57" s="50" t="n">
        <f aca="false">F40-O40</f>
        <v>-168126</v>
      </c>
      <c r="F57" s="50"/>
      <c r="G57" s="50" t="n">
        <f aca="false">H40-Q40</f>
        <v>-122307</v>
      </c>
      <c r="H57" s="50"/>
      <c r="I57" s="50" t="n">
        <f aca="false">J40-S40</f>
        <v>-131701</v>
      </c>
      <c r="J57" s="50"/>
    </row>
    <row r="58" customFormat="false" ht="41.75" hidden="false" customHeight="false" outlineLevel="0" collapsed="false">
      <c r="A58" s="17"/>
      <c r="B58" s="74" t="s">
        <v>142</v>
      </c>
      <c r="C58" s="50" t="n">
        <f aca="false">(D41-M41)*4</f>
        <v>207792</v>
      </c>
      <c r="D58" s="50"/>
      <c r="E58" s="50" t="n">
        <f aca="false">F41-O41</f>
        <v>190331</v>
      </c>
      <c r="F58" s="50"/>
      <c r="G58" s="50" t="n">
        <f aca="false">H41-Q41</f>
        <v>194096</v>
      </c>
      <c r="H58" s="50"/>
      <c r="I58" s="50" t="n">
        <f aca="false">J41-S41</f>
        <v>219167</v>
      </c>
      <c r="J58" s="50"/>
    </row>
    <row r="59" customFormat="false" ht="28.35" hidden="false" customHeight="false" outlineLevel="0" collapsed="false">
      <c r="A59" s="17"/>
      <c r="B59" s="74" t="s">
        <v>143</v>
      </c>
      <c r="C59" s="50" t="n">
        <f aca="false">(D42-M42)*4</f>
        <v>31036</v>
      </c>
      <c r="D59" s="50"/>
      <c r="E59" s="50" t="n">
        <f aca="false">F42-O42</f>
        <v>-233578</v>
      </c>
      <c r="F59" s="50"/>
      <c r="G59" s="50" t="n">
        <f aca="false">H42-Q42</f>
        <v>-88201</v>
      </c>
      <c r="H59" s="50"/>
      <c r="I59" s="50" t="n">
        <f aca="false">J42-S42</f>
        <v>-67024</v>
      </c>
      <c r="J59" s="50"/>
    </row>
    <row r="60" customFormat="false" ht="41.75" hidden="false" customHeight="false" outlineLevel="0" collapsed="false">
      <c r="A60" s="17"/>
      <c r="B60" s="74" t="s">
        <v>144</v>
      </c>
      <c r="C60" s="50" t="n">
        <f aca="false">(D43-M43)*4</f>
        <v>15848</v>
      </c>
      <c r="D60" s="50"/>
      <c r="E60" s="50" t="n">
        <f aca="false">F43-O43</f>
        <v>3302</v>
      </c>
      <c r="F60" s="50"/>
      <c r="G60" s="50" t="n">
        <f aca="false">H43-Q43</f>
        <v>7916</v>
      </c>
      <c r="H60" s="50"/>
      <c r="I60" s="50" t="n">
        <f aca="false">J43-S43</f>
        <v>12610</v>
      </c>
      <c r="J60" s="50"/>
    </row>
    <row r="61" customFormat="false" ht="13.8" hidden="false" customHeight="false" outlineLevel="0" collapsed="false">
      <c r="A61" s="17"/>
      <c r="B61" s="18" t="s">
        <v>6</v>
      </c>
      <c r="C61" s="50" t="n">
        <f aca="false">SUM(C52:C60)</f>
        <v>-292848</v>
      </c>
      <c r="D61" s="50"/>
      <c r="E61" s="50" t="n">
        <f aca="false">SUM(E52:E60)</f>
        <v>92404</v>
      </c>
      <c r="F61" s="50"/>
      <c r="G61" s="50" t="n">
        <f aca="false">SUM(G52:G60)</f>
        <v>276642</v>
      </c>
      <c r="H61" s="50"/>
      <c r="I61" s="50" t="n">
        <f aca="false">SUM(I52:I60)</f>
        <v>325711</v>
      </c>
      <c r="J61" s="50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  <row r="123" customFormat="false" ht="13.8" hidden="false" customHeight="false" outlineLevel="0" collapsed="false">
      <c r="A123" s="17"/>
      <c r="B123" s="18"/>
    </row>
    <row r="124" customFormat="false" ht="13.8" hidden="false" customHeight="false" outlineLevel="0" collapsed="false">
      <c r="A124" s="17"/>
      <c r="B124" s="18"/>
    </row>
    <row r="125" customFormat="false" ht="13.8" hidden="false" customHeight="false" outlineLevel="0" collapsed="false">
      <c r="A125" s="17"/>
      <c r="B125" s="18"/>
    </row>
    <row r="126" customFormat="false" ht="13.8" hidden="false" customHeight="false" outlineLevel="0" collapsed="false">
      <c r="A126" s="17"/>
      <c r="B126" s="18"/>
    </row>
    <row r="127" customFormat="false" ht="13.8" hidden="false" customHeight="false" outlineLevel="0" collapsed="false">
      <c r="A127" s="17"/>
      <c r="B127" s="18"/>
    </row>
    <row r="128" customFormat="false" ht="13.8" hidden="false" customHeight="false" outlineLevel="0" collapsed="false">
      <c r="A128" s="17"/>
      <c r="B128" s="18"/>
    </row>
    <row r="129" customFormat="false" ht="13.8" hidden="false" customHeight="false" outlineLevel="0" collapsed="false">
      <c r="A129" s="17"/>
      <c r="B129" s="18"/>
    </row>
    <row r="130" customFormat="false" ht="13.8" hidden="false" customHeight="false" outlineLevel="0" collapsed="false">
      <c r="A130" s="17"/>
      <c r="B130" s="18"/>
    </row>
    <row r="131" customFormat="false" ht="13.8" hidden="false" customHeight="false" outlineLevel="0" collapsed="false">
      <c r="A131" s="17"/>
      <c r="B131" s="18"/>
    </row>
  </sheetData>
  <mergeCells count="70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9"/>
  <sheetViews>
    <sheetView showFormulas="false" showGridLines="true" showRowColHeaders="true" showZeros="true" rightToLeft="false" tabSelected="false" showOutlineSymbols="true" defaultGridColor="true" view="normal" topLeftCell="A26" colorId="64" zoomScale="75" zoomScaleNormal="75" zoomScalePageLayoutView="100" workbookViewId="0">
      <selection pane="topLeft" activeCell="C26" activeCellId="0" sqref="C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2"/>
    <col collapsed="false" customWidth="true" hidden="false" outlineLevel="0" max="3" min="3" style="0" width="7.13"/>
    <col collapsed="false" customWidth="true" hidden="false" outlineLevel="0" max="4" min="4" style="0" width="12.81"/>
    <col collapsed="false" customWidth="true" hidden="false" outlineLevel="0" max="5" min="5" style="0" width="6.97"/>
    <col collapsed="false" customWidth="true" hidden="false" outlineLevel="0" max="6" min="6" style="0" width="12.81"/>
    <col collapsed="false" customWidth="true" hidden="false" outlineLevel="0" max="7" min="7" style="0" width="6.81"/>
    <col collapsed="false" customWidth="true" hidden="false" outlineLevel="0" max="8" min="8" style="0" width="12.81"/>
    <col collapsed="false" customWidth="true" hidden="false" outlineLevel="0" max="9" min="9" style="0" width="7.13"/>
    <col collapsed="false" customWidth="true" hidden="false" outlineLevel="0" max="10" min="10" style="0" width="12.81"/>
    <col collapsed="false" customWidth="true" hidden="false" outlineLevel="0" max="11" min="11" style="0" width="7.2"/>
    <col collapsed="false" customWidth="true" hidden="false" outlineLevel="0" max="12" min="12" style="0" width="10.14"/>
    <col collapsed="false" customWidth="true" hidden="false" outlineLevel="0" max="13" min="13" style="0" width="12.81"/>
    <col collapsed="false" customWidth="true" hidden="false" outlineLevel="0" max="14" min="14" style="0" width="7.29"/>
    <col collapsed="false" customWidth="true" hidden="false" outlineLevel="0" max="15" min="15" style="0" width="12.81"/>
    <col collapsed="false" customWidth="true" hidden="false" outlineLevel="0" max="16" min="16" style="0" width="7.29"/>
    <col collapsed="false" customWidth="true" hidden="false" outlineLevel="0" max="17" min="17" style="0" width="12.81"/>
    <col collapsed="false" customWidth="true" hidden="false" outlineLevel="0" max="18" min="18" style="0" width="7.13"/>
    <col collapsed="false" customWidth="true" hidden="false" outlineLevel="0" max="19" min="19" style="0" width="12.81"/>
  </cols>
  <sheetData>
    <row r="1" customFormat="false" ht="14.9" hidden="false" customHeight="false" outlineLevel="0" collapsed="false">
      <c r="A1" s="1" t="s">
        <v>145</v>
      </c>
      <c r="B1" s="1"/>
      <c r="C1" s="1"/>
      <c r="D1" s="1"/>
      <c r="E1" s="1"/>
      <c r="F1" s="1"/>
      <c r="G1" s="1"/>
      <c r="H1" s="1"/>
      <c r="I1" s="1"/>
      <c r="J1" s="1"/>
      <c r="K1" s="1" t="s">
        <v>146</v>
      </c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C2" s="2" t="s">
        <v>2</v>
      </c>
      <c r="D2" s="2"/>
      <c r="E2" s="2" t="n">
        <v>2021</v>
      </c>
      <c r="F2" s="2"/>
      <c r="G2" s="3" t="n">
        <v>2020</v>
      </c>
      <c r="H2" s="3"/>
      <c r="I2" s="2" t="n">
        <v>2019</v>
      </c>
      <c r="J2" s="2"/>
      <c r="L2" s="2" t="s">
        <v>2</v>
      </c>
      <c r="M2" s="2"/>
      <c r="N2" s="2" t="n">
        <v>2021</v>
      </c>
      <c r="O2" s="2"/>
      <c r="P2" s="2" t="n">
        <v>2020</v>
      </c>
      <c r="Q2" s="2"/>
      <c r="R2" s="2" t="n">
        <v>2019</v>
      </c>
      <c r="S2" s="2"/>
    </row>
    <row r="3" customFormat="false" ht="13.8" hidden="false" customHeight="false" outlineLevel="0" collapsed="false">
      <c r="C3" s="88" t="s">
        <v>3</v>
      </c>
      <c r="D3" s="89" t="s">
        <v>4</v>
      </c>
      <c r="E3" s="88" t="s">
        <v>3</v>
      </c>
      <c r="F3" s="89" t="s">
        <v>4</v>
      </c>
      <c r="G3" s="90" t="s">
        <v>3</v>
      </c>
      <c r="H3" s="89" t="s">
        <v>4</v>
      </c>
      <c r="I3" s="88" t="s">
        <v>3</v>
      </c>
      <c r="J3" s="89" t="s">
        <v>4</v>
      </c>
      <c r="K3" s="90"/>
      <c r="L3" s="88" t="s">
        <v>3</v>
      </c>
      <c r="M3" s="89" t="s">
        <v>4</v>
      </c>
      <c r="N3" s="88" t="s">
        <v>3</v>
      </c>
      <c r="O3" s="89" t="s">
        <v>4</v>
      </c>
      <c r="P3" s="88" t="s">
        <v>3</v>
      </c>
      <c r="Q3" s="89" t="s">
        <v>4</v>
      </c>
      <c r="R3" s="88" t="s">
        <v>3</v>
      </c>
      <c r="S3" s="89" t="s">
        <v>4</v>
      </c>
    </row>
    <row r="4" customFormat="false" ht="13.8" hidden="false" customHeight="false" outlineLevel="0" collapsed="false">
      <c r="A4" s="1" t="s">
        <v>5</v>
      </c>
      <c r="B4" s="1"/>
      <c r="C4" s="88" t="s">
        <v>6</v>
      </c>
      <c r="D4" s="91" t="n">
        <v>222727149</v>
      </c>
      <c r="E4" s="88" t="s">
        <v>6</v>
      </c>
      <c r="F4" s="92" t="n">
        <v>852319094</v>
      </c>
      <c r="G4" s="90" t="s">
        <v>6</v>
      </c>
      <c r="H4" s="91" t="n">
        <v>811845787</v>
      </c>
      <c r="I4" s="88" t="s">
        <v>6</v>
      </c>
      <c r="J4" s="92" t="n">
        <v>925531940</v>
      </c>
      <c r="K4" s="9" t="s">
        <v>5</v>
      </c>
      <c r="L4" s="88" t="s">
        <v>6</v>
      </c>
      <c r="M4" s="92" t="n">
        <v>168061907</v>
      </c>
      <c r="N4" s="88" t="s">
        <v>6</v>
      </c>
      <c r="O4" s="92" t="n">
        <v>716960580</v>
      </c>
      <c r="P4" s="88" t="s">
        <v>6</v>
      </c>
      <c r="Q4" s="91" t="n">
        <v>593160865</v>
      </c>
      <c r="R4" s="88" t="s">
        <v>6</v>
      </c>
      <c r="S4" s="92" t="n">
        <v>616084284</v>
      </c>
    </row>
    <row r="5" customFormat="false" ht="13.8" hidden="false" customHeight="false" outlineLevel="0" collapsed="false">
      <c r="A5" s="11" t="n">
        <f aca="false">D5/D4*100</f>
        <v>36.5613668408246</v>
      </c>
      <c r="B5" s="11"/>
      <c r="C5" s="93" t="s">
        <v>9</v>
      </c>
      <c r="D5" s="92" t="n">
        <v>81432090</v>
      </c>
      <c r="E5" s="93" t="s">
        <v>9</v>
      </c>
      <c r="F5" s="92" t="n">
        <v>310228323</v>
      </c>
      <c r="G5" s="94" t="s">
        <v>9</v>
      </c>
      <c r="H5" s="91" t="n">
        <v>344591188</v>
      </c>
      <c r="I5" s="93" t="s">
        <v>9</v>
      </c>
      <c r="J5" s="92" t="n">
        <v>430280743</v>
      </c>
      <c r="K5" s="15" t="n">
        <f aca="false">M5/M4*100</f>
        <v>16.7099865170517</v>
      </c>
      <c r="L5" s="93" t="s">
        <v>11</v>
      </c>
      <c r="M5" s="92" t="n">
        <v>28083122</v>
      </c>
      <c r="N5" s="93" t="s">
        <v>19</v>
      </c>
      <c r="O5" s="92" t="n">
        <v>112122042</v>
      </c>
      <c r="P5" s="94" t="s">
        <v>76</v>
      </c>
      <c r="Q5" s="91" t="n">
        <v>85550763</v>
      </c>
      <c r="R5" s="93" t="s">
        <v>19</v>
      </c>
      <c r="S5" s="92" t="n">
        <v>91879710</v>
      </c>
    </row>
    <row r="6" customFormat="false" ht="13.8" hidden="false" customHeight="false" outlineLevel="0" collapsed="false">
      <c r="A6" s="11" t="n">
        <f aca="false">D6/D4*100</f>
        <v>7.33628615701447</v>
      </c>
      <c r="B6" s="11"/>
      <c r="C6" s="93" t="s">
        <v>32</v>
      </c>
      <c r="D6" s="92" t="n">
        <v>16339901</v>
      </c>
      <c r="E6" s="93" t="s">
        <v>32</v>
      </c>
      <c r="F6" s="92" t="n">
        <v>55317038</v>
      </c>
      <c r="G6" s="94" t="s">
        <v>32</v>
      </c>
      <c r="H6" s="91" t="n">
        <v>48637538</v>
      </c>
      <c r="I6" s="93" t="s">
        <v>26</v>
      </c>
      <c r="J6" s="92" t="n">
        <v>53662768</v>
      </c>
      <c r="K6" s="15" t="n">
        <f aca="false">M6/M4*100</f>
        <v>16.1076596613889</v>
      </c>
      <c r="L6" s="93" t="s">
        <v>8</v>
      </c>
      <c r="M6" s="92" t="n">
        <v>27070840</v>
      </c>
      <c r="N6" s="93" t="s">
        <v>76</v>
      </c>
      <c r="O6" s="92" t="n">
        <v>108524497</v>
      </c>
      <c r="P6" s="94" t="s">
        <v>19</v>
      </c>
      <c r="Q6" s="91" t="n">
        <v>81454514</v>
      </c>
      <c r="R6" s="93" t="s">
        <v>76</v>
      </c>
      <c r="S6" s="92" t="n">
        <v>86899833</v>
      </c>
    </row>
    <row r="7" customFormat="false" ht="13.8" hidden="false" customHeight="false" outlineLevel="0" collapsed="false">
      <c r="A7" s="11" t="n">
        <f aca="false">D7/D4*100</f>
        <v>5.5968614764606</v>
      </c>
      <c r="B7" s="11"/>
      <c r="C7" s="93" t="s">
        <v>62</v>
      </c>
      <c r="D7" s="92" t="n">
        <v>12465730</v>
      </c>
      <c r="E7" s="93" t="s">
        <v>62</v>
      </c>
      <c r="F7" s="92" t="n">
        <v>55010353</v>
      </c>
      <c r="G7" s="94" t="s">
        <v>62</v>
      </c>
      <c r="H7" s="91" t="n">
        <v>46417021</v>
      </c>
      <c r="I7" s="93" t="s">
        <v>32</v>
      </c>
      <c r="J7" s="92" t="n">
        <v>53124084</v>
      </c>
      <c r="K7" s="15" t="n">
        <f aca="false">M7/M4*100</f>
        <v>9.7414996010964</v>
      </c>
      <c r="L7" s="93" t="s">
        <v>76</v>
      </c>
      <c r="M7" s="92" t="n">
        <v>16371750</v>
      </c>
      <c r="N7" s="93" t="s">
        <v>9</v>
      </c>
      <c r="O7" s="92" t="n">
        <v>71950312</v>
      </c>
      <c r="P7" s="94" t="s">
        <v>9</v>
      </c>
      <c r="Q7" s="91" t="n">
        <v>65843003</v>
      </c>
      <c r="R7" s="93" t="s">
        <v>9</v>
      </c>
      <c r="S7" s="92" t="n">
        <v>67439189</v>
      </c>
    </row>
    <row r="8" customFormat="false" ht="13.8" hidden="false" customHeight="false" outlineLevel="0" collapsed="false">
      <c r="A8" s="11" t="n">
        <f aca="false">D8/D4*100</f>
        <v>5.46100062547831</v>
      </c>
      <c r="B8" s="11"/>
      <c r="C8" s="93" t="s">
        <v>26</v>
      </c>
      <c r="D8" s="92" t="n">
        <v>12163131</v>
      </c>
      <c r="E8" s="93" t="s">
        <v>26</v>
      </c>
      <c r="F8" s="92" t="n">
        <v>43604466</v>
      </c>
      <c r="G8" s="94" t="s">
        <v>26</v>
      </c>
      <c r="H8" s="91" t="n">
        <v>45434359</v>
      </c>
      <c r="I8" s="93" t="s">
        <v>14</v>
      </c>
      <c r="J8" s="92" t="n">
        <v>43984003</v>
      </c>
      <c r="K8" s="15" t="n">
        <f aca="false">M8/M4*100</f>
        <v>5.3864252534038</v>
      </c>
      <c r="L8" s="93" t="s">
        <v>13</v>
      </c>
      <c r="M8" s="92" t="n">
        <v>9052529</v>
      </c>
      <c r="N8" s="93" t="s">
        <v>8</v>
      </c>
      <c r="O8" s="92" t="n">
        <v>44677386</v>
      </c>
      <c r="P8" s="94" t="s">
        <v>8</v>
      </c>
      <c r="Q8" s="91" t="n">
        <v>35901710</v>
      </c>
      <c r="R8" s="93" t="s">
        <v>8</v>
      </c>
      <c r="S8" s="92" t="n">
        <v>38930106</v>
      </c>
    </row>
    <row r="9" customFormat="false" ht="13.8" hidden="false" customHeight="false" outlineLevel="0" collapsed="false">
      <c r="A9" s="11" t="n">
        <f aca="false">D9/D4*100</f>
        <v>4.14841254938346</v>
      </c>
      <c r="B9" s="11"/>
      <c r="C9" s="93" t="s">
        <v>18</v>
      </c>
      <c r="D9" s="92" t="n">
        <v>9239641</v>
      </c>
      <c r="E9" s="93" t="s">
        <v>35</v>
      </c>
      <c r="F9" s="92" t="n">
        <v>40969857</v>
      </c>
      <c r="G9" s="94" t="s">
        <v>15</v>
      </c>
      <c r="H9" s="91" t="n">
        <v>35548029</v>
      </c>
      <c r="I9" s="93" t="s">
        <v>15</v>
      </c>
      <c r="J9" s="92" t="n">
        <v>38247288</v>
      </c>
      <c r="K9" s="15" t="n">
        <f aca="false">M9/M4*100</f>
        <v>4.68713531853473</v>
      </c>
      <c r="L9" s="93" t="s">
        <v>18</v>
      </c>
      <c r="M9" s="92" t="n">
        <v>7877289</v>
      </c>
      <c r="N9" s="93" t="s">
        <v>14</v>
      </c>
      <c r="O9" s="92" t="n">
        <v>41012193</v>
      </c>
      <c r="P9" s="94" t="s">
        <v>14</v>
      </c>
      <c r="Q9" s="91" t="n">
        <v>30407765</v>
      </c>
      <c r="R9" s="93" t="s">
        <v>14</v>
      </c>
      <c r="S9" s="92" t="n">
        <v>38278544</v>
      </c>
    </row>
    <row r="10" customFormat="false" ht="13.8" hidden="false" customHeight="false" outlineLevel="0" collapsed="false">
      <c r="B10" s="8"/>
      <c r="C10" s="93" t="s">
        <v>28</v>
      </c>
      <c r="D10" s="92" t="n">
        <v>9125401</v>
      </c>
      <c r="E10" s="93" t="s">
        <v>15</v>
      </c>
      <c r="F10" s="92" t="n">
        <v>38885824</v>
      </c>
      <c r="G10" s="94" t="s">
        <v>28</v>
      </c>
      <c r="H10" s="91" t="n">
        <v>32429862</v>
      </c>
      <c r="I10" s="93" t="s">
        <v>28</v>
      </c>
      <c r="J10" s="92" t="n">
        <v>31690789</v>
      </c>
      <c r="K10" s="90"/>
      <c r="L10" s="93" t="s">
        <v>38</v>
      </c>
      <c r="M10" s="92" t="n">
        <v>6463980</v>
      </c>
      <c r="N10" s="93" t="s">
        <v>30</v>
      </c>
      <c r="O10" s="92" t="n">
        <v>29975360</v>
      </c>
      <c r="P10" s="94" t="s">
        <v>30</v>
      </c>
      <c r="Q10" s="91" t="n">
        <v>29396431</v>
      </c>
      <c r="R10" s="93" t="s">
        <v>30</v>
      </c>
      <c r="S10" s="92" t="n">
        <v>30574160</v>
      </c>
    </row>
    <row r="11" customFormat="false" ht="13.8" hidden="false" customHeight="false" outlineLevel="0" collapsed="false">
      <c r="B11" s="8"/>
      <c r="C11" s="93" t="s">
        <v>15</v>
      </c>
      <c r="D11" s="92" t="n">
        <v>8737870</v>
      </c>
      <c r="E11" s="93" t="s">
        <v>30</v>
      </c>
      <c r="F11" s="92" t="n">
        <v>34118304</v>
      </c>
      <c r="G11" s="94" t="s">
        <v>14</v>
      </c>
      <c r="H11" s="91" t="n">
        <v>30278212</v>
      </c>
      <c r="I11" s="93" t="s">
        <v>62</v>
      </c>
      <c r="J11" s="92" t="n">
        <v>27434916</v>
      </c>
      <c r="K11" s="90"/>
      <c r="L11" s="93" t="s">
        <v>19</v>
      </c>
      <c r="M11" s="92" t="n">
        <v>6351065</v>
      </c>
      <c r="N11" s="93" t="s">
        <v>18</v>
      </c>
      <c r="O11" s="92" t="n">
        <v>28215190</v>
      </c>
      <c r="P11" s="94" t="s">
        <v>18</v>
      </c>
      <c r="Q11" s="91" t="n">
        <v>28967205</v>
      </c>
      <c r="R11" s="93" t="s">
        <v>18</v>
      </c>
      <c r="S11" s="92" t="n">
        <v>28505317</v>
      </c>
    </row>
    <row r="12" customFormat="false" ht="13.8" hidden="false" customHeight="false" outlineLevel="0" collapsed="false">
      <c r="B12" s="8"/>
      <c r="C12" s="93" t="s">
        <v>14</v>
      </c>
      <c r="D12" s="92" t="n">
        <v>7695514</v>
      </c>
      <c r="E12" s="93" t="s">
        <v>28</v>
      </c>
      <c r="F12" s="92" t="n">
        <v>31298732</v>
      </c>
      <c r="G12" s="94" t="s">
        <v>17</v>
      </c>
      <c r="H12" s="91" t="n">
        <v>24773592</v>
      </c>
      <c r="I12" s="93" t="s">
        <v>35</v>
      </c>
      <c r="J12" s="92" t="n">
        <v>24854771</v>
      </c>
      <c r="K12" s="90"/>
      <c r="L12" s="93" t="s">
        <v>110</v>
      </c>
      <c r="M12" s="92" t="n">
        <v>5783887</v>
      </c>
      <c r="N12" s="93" t="s">
        <v>21</v>
      </c>
      <c r="O12" s="92" t="n">
        <v>21890378</v>
      </c>
      <c r="P12" s="94" t="s">
        <v>15</v>
      </c>
      <c r="Q12" s="91" t="n">
        <v>22131188</v>
      </c>
      <c r="R12" s="93" t="s">
        <v>21</v>
      </c>
      <c r="S12" s="92" t="n">
        <v>20556895</v>
      </c>
    </row>
    <row r="13" customFormat="false" ht="13.8" hidden="false" customHeight="false" outlineLevel="0" collapsed="false">
      <c r="B13" s="8"/>
      <c r="C13" s="93" t="s">
        <v>35</v>
      </c>
      <c r="D13" s="92" t="n">
        <v>7544785</v>
      </c>
      <c r="E13" s="93" t="s">
        <v>14</v>
      </c>
      <c r="F13" s="92" t="n">
        <v>29135430</v>
      </c>
      <c r="G13" s="94" t="s">
        <v>35</v>
      </c>
      <c r="H13" s="91" t="n">
        <v>24033212</v>
      </c>
      <c r="I13" s="93" t="s">
        <v>18</v>
      </c>
      <c r="J13" s="92" t="n">
        <v>24655111</v>
      </c>
      <c r="K13" s="90"/>
      <c r="L13" s="93" t="s">
        <v>32</v>
      </c>
      <c r="M13" s="92" t="n">
        <v>4385903</v>
      </c>
      <c r="N13" s="93" t="s">
        <v>24</v>
      </c>
      <c r="O13" s="92" t="n">
        <v>17825532</v>
      </c>
      <c r="P13" s="94" t="s">
        <v>21</v>
      </c>
      <c r="Q13" s="91" t="n">
        <v>18527838</v>
      </c>
      <c r="R13" s="93" t="s">
        <v>25</v>
      </c>
      <c r="S13" s="92" t="n">
        <v>17170945</v>
      </c>
    </row>
    <row r="14" customFormat="false" ht="13.8" hidden="false" customHeight="false" outlineLevel="0" collapsed="false">
      <c r="B14" s="8"/>
      <c r="C14" s="93" t="s">
        <v>17</v>
      </c>
      <c r="D14" s="92" t="n">
        <v>7079965</v>
      </c>
      <c r="E14" s="93" t="s">
        <v>18</v>
      </c>
      <c r="F14" s="92" t="n">
        <v>26357376</v>
      </c>
      <c r="G14" s="94" t="s">
        <v>18</v>
      </c>
      <c r="H14" s="91" t="n">
        <v>22456620</v>
      </c>
      <c r="I14" s="93" t="s">
        <v>17</v>
      </c>
      <c r="J14" s="92" t="n">
        <v>23206646</v>
      </c>
      <c r="K14" s="90"/>
      <c r="L14" s="93" t="s">
        <v>39</v>
      </c>
      <c r="M14" s="92" t="n">
        <v>3855304</v>
      </c>
      <c r="N14" s="93" t="s">
        <v>13</v>
      </c>
      <c r="O14" s="92" t="n">
        <v>17788524</v>
      </c>
      <c r="P14" s="94" t="s">
        <v>24</v>
      </c>
      <c r="Q14" s="91" t="n">
        <v>16628247</v>
      </c>
      <c r="R14" s="93" t="s">
        <v>24</v>
      </c>
      <c r="S14" s="92" t="n">
        <v>16301885</v>
      </c>
    </row>
    <row r="15" customFormat="false" ht="13.8" hidden="false" customHeight="false" outlineLevel="0" collapsed="false">
      <c r="B15" s="8"/>
      <c r="C15" s="93" t="s">
        <v>30</v>
      </c>
      <c r="D15" s="92" t="n">
        <v>6829055</v>
      </c>
      <c r="E15" s="93" t="s">
        <v>21</v>
      </c>
      <c r="F15" s="92" t="n">
        <v>23150142</v>
      </c>
      <c r="G15" s="94" t="s">
        <v>21</v>
      </c>
      <c r="H15" s="91" t="n">
        <v>22098808</v>
      </c>
      <c r="I15" s="93" t="s">
        <v>21</v>
      </c>
      <c r="J15" s="92" t="n">
        <v>21026928</v>
      </c>
      <c r="K15" s="90"/>
      <c r="L15" s="93" t="s">
        <v>59</v>
      </c>
      <c r="M15" s="92" t="n">
        <v>3829649</v>
      </c>
      <c r="N15" s="93" t="s">
        <v>15</v>
      </c>
      <c r="O15" s="92" t="n">
        <v>17363927</v>
      </c>
      <c r="P15" s="94" t="s">
        <v>25</v>
      </c>
      <c r="Q15" s="91" t="n">
        <v>14443949</v>
      </c>
      <c r="R15" s="93" t="s">
        <v>15</v>
      </c>
      <c r="S15" s="92" t="n">
        <v>13729547</v>
      </c>
    </row>
    <row r="16" customFormat="false" ht="13.8" hidden="false" customHeight="false" outlineLevel="0" collapsed="false">
      <c r="B16" s="8"/>
      <c r="C16" s="93" t="s">
        <v>21</v>
      </c>
      <c r="D16" s="92" t="n">
        <v>5990387</v>
      </c>
      <c r="E16" s="93" t="s">
        <v>17</v>
      </c>
      <c r="F16" s="92" t="n">
        <v>22813446</v>
      </c>
      <c r="G16" s="94" t="s">
        <v>30</v>
      </c>
      <c r="H16" s="91" t="n">
        <v>19612926</v>
      </c>
      <c r="I16" s="93" t="s">
        <v>30</v>
      </c>
      <c r="J16" s="92" t="n">
        <v>21008983</v>
      </c>
      <c r="K16" s="90"/>
      <c r="L16" s="93" t="s">
        <v>37</v>
      </c>
      <c r="M16" s="92" t="n">
        <v>3560204</v>
      </c>
      <c r="N16" s="93" t="s">
        <v>25</v>
      </c>
      <c r="O16" s="92" t="n">
        <v>14157113</v>
      </c>
      <c r="P16" s="94" t="s">
        <v>13</v>
      </c>
      <c r="Q16" s="91" t="n">
        <v>12551111</v>
      </c>
      <c r="R16" s="93" t="s">
        <v>13</v>
      </c>
      <c r="S16" s="92" t="n">
        <v>13311062</v>
      </c>
    </row>
    <row r="17" customFormat="false" ht="13.8" hidden="false" customHeight="false" outlineLevel="0" collapsed="false">
      <c r="B17" s="8"/>
      <c r="C17" s="93" t="s">
        <v>38</v>
      </c>
      <c r="D17" s="92" t="n">
        <v>5108981</v>
      </c>
      <c r="E17" s="93" t="s">
        <v>38</v>
      </c>
      <c r="F17" s="92" t="n">
        <v>18523910</v>
      </c>
      <c r="G17" s="94" t="s">
        <v>7</v>
      </c>
      <c r="H17" s="91" t="n">
        <v>14348373</v>
      </c>
      <c r="I17" s="93" t="s">
        <v>7</v>
      </c>
      <c r="J17" s="92" t="n">
        <v>18001174</v>
      </c>
      <c r="K17" s="90"/>
      <c r="L17" s="93" t="s">
        <v>17</v>
      </c>
      <c r="M17" s="92" t="n">
        <v>3184016</v>
      </c>
      <c r="N17" s="93" t="s">
        <v>17</v>
      </c>
      <c r="O17" s="92" t="n">
        <v>13407948</v>
      </c>
      <c r="P17" s="94" t="s">
        <v>17</v>
      </c>
      <c r="Q17" s="91" t="n">
        <v>11991267</v>
      </c>
      <c r="R17" s="93" t="s">
        <v>17</v>
      </c>
      <c r="S17" s="92" t="n">
        <v>10966062</v>
      </c>
    </row>
    <row r="18" customFormat="false" ht="13.8" hidden="false" customHeight="false" outlineLevel="0" collapsed="false">
      <c r="B18" s="8"/>
      <c r="C18" s="93" t="s">
        <v>13</v>
      </c>
      <c r="D18" s="92" t="n">
        <v>4575526</v>
      </c>
      <c r="E18" s="93" t="s">
        <v>7</v>
      </c>
      <c r="F18" s="92" t="n">
        <v>15997156</v>
      </c>
      <c r="G18" s="94" t="s">
        <v>8</v>
      </c>
      <c r="H18" s="91" t="n">
        <v>14298221</v>
      </c>
      <c r="I18" s="93" t="s">
        <v>38</v>
      </c>
      <c r="J18" s="92" t="n">
        <v>13565277</v>
      </c>
      <c r="K18" s="90"/>
      <c r="L18" s="93" t="s">
        <v>78</v>
      </c>
      <c r="M18" s="92" t="n">
        <v>2963942</v>
      </c>
      <c r="N18" s="93" t="s">
        <v>147</v>
      </c>
      <c r="O18" s="92" t="n">
        <v>13320826</v>
      </c>
      <c r="P18" s="94" t="s">
        <v>147</v>
      </c>
      <c r="Q18" s="91" t="n">
        <v>9466477</v>
      </c>
      <c r="R18" s="93" t="s">
        <v>147</v>
      </c>
      <c r="S18" s="92" t="n">
        <v>10585109</v>
      </c>
    </row>
    <row r="19" customFormat="false" ht="13.8" hidden="false" customHeight="false" outlineLevel="0" collapsed="false">
      <c r="B19" s="8"/>
      <c r="C19" s="93" t="s">
        <v>7</v>
      </c>
      <c r="D19" s="92" t="n">
        <v>3554265</v>
      </c>
      <c r="E19" s="93" t="s">
        <v>8</v>
      </c>
      <c r="F19" s="92" t="n">
        <v>15807572</v>
      </c>
      <c r="G19" s="94" t="s">
        <v>38</v>
      </c>
      <c r="H19" s="91" t="n">
        <v>13007210</v>
      </c>
      <c r="I19" s="93" t="s">
        <v>13</v>
      </c>
      <c r="J19" s="92" t="n">
        <v>13349735</v>
      </c>
      <c r="K19" s="90"/>
      <c r="L19" s="93" t="s">
        <v>7</v>
      </c>
      <c r="M19" s="92" t="n">
        <v>2831537</v>
      </c>
      <c r="N19" s="93" t="s">
        <v>42</v>
      </c>
      <c r="O19" s="92" t="n">
        <v>13079782</v>
      </c>
      <c r="P19" s="94" t="s">
        <v>42</v>
      </c>
      <c r="Q19" s="91" t="n">
        <v>9458540</v>
      </c>
      <c r="R19" s="93" t="s">
        <v>42</v>
      </c>
      <c r="S19" s="92" t="n">
        <v>10580112</v>
      </c>
    </row>
    <row r="20" customFormat="false" ht="13.8" hidden="false" customHeight="false" outlineLevel="0" collapsed="false">
      <c r="B20" s="8"/>
      <c r="C20" s="93" t="s">
        <v>37</v>
      </c>
      <c r="D20" s="92" t="n">
        <v>3481155</v>
      </c>
      <c r="E20" s="93" t="s">
        <v>13</v>
      </c>
      <c r="F20" s="92" t="n">
        <v>15593737</v>
      </c>
      <c r="G20" s="94"/>
      <c r="H20" s="91"/>
      <c r="I20" s="94"/>
      <c r="J20" s="91"/>
      <c r="K20" s="90"/>
      <c r="L20" s="93" t="s">
        <v>61</v>
      </c>
      <c r="M20" s="92" t="n">
        <v>2186044</v>
      </c>
      <c r="N20" s="93" t="s">
        <v>35</v>
      </c>
      <c r="O20" s="92" t="n">
        <v>12747396</v>
      </c>
      <c r="P20" s="94" t="s">
        <v>26</v>
      </c>
      <c r="Q20" s="91" t="n">
        <v>9336876</v>
      </c>
      <c r="R20" s="93" t="s">
        <v>26</v>
      </c>
      <c r="S20" s="92" t="n">
        <v>8627322</v>
      </c>
    </row>
    <row r="21" customFormat="false" ht="13.8" hidden="false" customHeight="false" outlineLevel="0" collapsed="false">
      <c r="B21" s="8"/>
      <c r="C21" s="93" t="s">
        <v>8</v>
      </c>
      <c r="D21" s="92" t="n">
        <v>3054861</v>
      </c>
      <c r="E21" s="94"/>
      <c r="F21" s="91"/>
      <c r="G21" s="94"/>
      <c r="H21" s="91"/>
      <c r="I21" s="94"/>
      <c r="J21" s="91"/>
      <c r="K21" s="90"/>
      <c r="L21" s="93" t="s">
        <v>9</v>
      </c>
      <c r="M21" s="92" t="n">
        <v>2150718</v>
      </c>
      <c r="N21" s="93" t="s">
        <v>22</v>
      </c>
      <c r="O21" s="92" t="n">
        <v>9542860</v>
      </c>
      <c r="P21" s="94" t="s">
        <v>35</v>
      </c>
      <c r="Q21" s="91" t="n">
        <v>8931612</v>
      </c>
      <c r="R21" s="93" t="s">
        <v>35</v>
      </c>
      <c r="S21" s="92" t="n">
        <v>8348053</v>
      </c>
    </row>
    <row r="22" customFormat="false" ht="13.8" hidden="false" customHeight="false" outlineLevel="0" collapsed="false">
      <c r="B22" s="8"/>
      <c r="C22" s="94"/>
      <c r="D22" s="91"/>
      <c r="E22" s="94"/>
      <c r="F22" s="91"/>
      <c r="G22" s="94"/>
      <c r="H22" s="91"/>
      <c r="I22" s="94"/>
      <c r="J22" s="91"/>
      <c r="K22" s="90"/>
      <c r="L22" s="93" t="s">
        <v>75</v>
      </c>
      <c r="M22" s="92" t="n">
        <v>1827602</v>
      </c>
      <c r="N22" s="93" t="s">
        <v>102</v>
      </c>
      <c r="O22" s="92" t="n">
        <v>7779265</v>
      </c>
      <c r="P22" s="94" t="s">
        <v>37</v>
      </c>
      <c r="Q22" s="91" t="n">
        <v>8382433</v>
      </c>
      <c r="R22" s="93" t="s">
        <v>37</v>
      </c>
      <c r="S22" s="92" t="n">
        <v>7828974</v>
      </c>
    </row>
    <row r="23" customFormat="false" ht="13.8" hidden="false" customHeight="false" outlineLevel="0" collapsed="false">
      <c r="B23" s="8"/>
      <c r="C23" s="94"/>
      <c r="D23" s="91"/>
      <c r="E23" s="94"/>
      <c r="F23" s="91"/>
      <c r="G23" s="94"/>
      <c r="H23" s="91"/>
      <c r="I23" s="94"/>
      <c r="J23" s="91"/>
      <c r="K23" s="90"/>
      <c r="L23" s="93" t="s">
        <v>29</v>
      </c>
      <c r="M23" s="92" t="n">
        <v>1794360</v>
      </c>
      <c r="N23" s="93" t="s">
        <v>37</v>
      </c>
      <c r="O23" s="92" t="n">
        <v>7733161</v>
      </c>
      <c r="P23" s="94" t="s">
        <v>32</v>
      </c>
      <c r="Q23" s="91" t="n">
        <v>5996246</v>
      </c>
      <c r="R23" s="93" t="s">
        <v>110</v>
      </c>
      <c r="S23" s="92" t="n">
        <v>6205012</v>
      </c>
    </row>
    <row r="24" customFormat="false" ht="13.8" hidden="false" customHeight="false" outlineLevel="0" collapsed="false">
      <c r="B24" s="8"/>
      <c r="C24" s="94"/>
      <c r="D24" s="91"/>
      <c r="E24" s="94"/>
      <c r="F24" s="91"/>
      <c r="G24" s="94"/>
      <c r="H24" s="91"/>
      <c r="I24" s="94"/>
      <c r="J24" s="91"/>
      <c r="K24" s="90"/>
      <c r="L24" s="93" t="s">
        <v>35</v>
      </c>
      <c r="M24" s="92" t="n">
        <v>1725339</v>
      </c>
      <c r="N24" s="93" t="s">
        <v>110</v>
      </c>
      <c r="O24" s="92" t="n">
        <v>7036104</v>
      </c>
      <c r="P24" s="94" t="s">
        <v>28</v>
      </c>
      <c r="Q24" s="91" t="n">
        <v>5776144</v>
      </c>
      <c r="R24" s="93" t="s">
        <v>32</v>
      </c>
      <c r="S24" s="92" t="n">
        <v>6042100</v>
      </c>
    </row>
    <row r="25" customFormat="false" ht="13.8" hidden="false" customHeight="false" outlineLevel="0" collapsed="false">
      <c r="B25" s="8"/>
      <c r="C25" s="94"/>
      <c r="D25" s="91"/>
      <c r="E25" s="94"/>
      <c r="F25" s="91"/>
      <c r="G25" s="94"/>
      <c r="H25" s="91"/>
      <c r="I25" s="94"/>
      <c r="J25" s="91"/>
      <c r="K25" s="90"/>
      <c r="L25" s="93" t="s">
        <v>25</v>
      </c>
      <c r="M25" s="92" t="n">
        <v>1724488</v>
      </c>
      <c r="N25" s="93" t="s">
        <v>32</v>
      </c>
      <c r="O25" s="92" t="n">
        <v>6882760</v>
      </c>
      <c r="P25" s="94" t="s">
        <v>110</v>
      </c>
      <c r="Q25" s="91" t="n">
        <v>5672761</v>
      </c>
      <c r="R25" s="93" t="s">
        <v>38</v>
      </c>
      <c r="S25" s="92" t="n">
        <v>5302371</v>
      </c>
    </row>
    <row r="26" customFormat="false" ht="13.8" hidden="false" customHeight="false" outlineLevel="0" collapsed="false">
      <c r="C26" s="94"/>
      <c r="D26" s="91"/>
      <c r="E26" s="94"/>
      <c r="F26" s="91"/>
      <c r="G26" s="94"/>
      <c r="H26" s="91"/>
      <c r="I26" s="94"/>
      <c r="J26" s="91"/>
      <c r="K26" s="90"/>
      <c r="L26" s="93" t="s">
        <v>94</v>
      </c>
      <c r="M26" s="92" t="n">
        <v>1634224</v>
      </c>
      <c r="N26" s="93" t="s">
        <v>60</v>
      </c>
      <c r="O26" s="92" t="n">
        <v>6821937</v>
      </c>
      <c r="P26" s="94" t="s">
        <v>60</v>
      </c>
      <c r="Q26" s="91" t="n">
        <v>5363985</v>
      </c>
      <c r="R26" s="93" t="s">
        <v>28</v>
      </c>
      <c r="S26" s="92" t="n">
        <v>5296954</v>
      </c>
    </row>
    <row r="27" customFormat="false" ht="13.8" hidden="false" customHeight="false" outlineLevel="0" collapsed="false">
      <c r="B27" s="9" t="s">
        <v>40</v>
      </c>
      <c r="C27" s="90"/>
      <c r="D27" s="95" t="n">
        <v>2022</v>
      </c>
      <c r="E27" s="94"/>
      <c r="F27" s="91"/>
      <c r="G27" s="94"/>
      <c r="H27" s="91"/>
      <c r="I27" s="94"/>
      <c r="J27" s="91"/>
      <c r="K27" s="90"/>
      <c r="L27" s="93" t="s">
        <v>24</v>
      </c>
      <c r="M27" s="92" t="n">
        <v>1567068</v>
      </c>
      <c r="N27" s="93" t="s">
        <v>28</v>
      </c>
      <c r="O27" s="92" t="n">
        <v>6585643</v>
      </c>
      <c r="P27" s="94" t="s">
        <v>62</v>
      </c>
      <c r="Q27" s="91" t="n">
        <v>4769914</v>
      </c>
      <c r="R27" s="93" t="s">
        <v>60</v>
      </c>
      <c r="S27" s="92" t="n">
        <v>5217471</v>
      </c>
    </row>
    <row r="28" customFormat="false" ht="13.8" hidden="false" customHeight="false" outlineLevel="0" collapsed="false">
      <c r="A28" s="9" t="s">
        <v>41</v>
      </c>
      <c r="B28" s="21" t="n">
        <f aca="false">D4-M4</f>
        <v>54665242</v>
      </c>
      <c r="C28" s="94"/>
      <c r="D28" s="95" t="n">
        <f aca="false">B28*4</f>
        <v>218660968</v>
      </c>
      <c r="E28" s="90"/>
      <c r="F28" s="90"/>
      <c r="G28" s="94"/>
      <c r="H28" s="91"/>
      <c r="I28" s="94"/>
      <c r="J28" s="91"/>
      <c r="K28" s="90"/>
      <c r="L28" s="93" t="s">
        <v>148</v>
      </c>
      <c r="M28" s="92" t="n">
        <v>1417562</v>
      </c>
      <c r="N28" s="93" t="s">
        <v>62</v>
      </c>
      <c r="O28" s="92" t="n">
        <v>6302324</v>
      </c>
      <c r="P28" s="94" t="s">
        <v>22</v>
      </c>
      <c r="Q28" s="91" t="n">
        <v>4646374</v>
      </c>
      <c r="R28" s="93" t="s">
        <v>22</v>
      </c>
      <c r="S28" s="92" t="n">
        <v>4845834</v>
      </c>
    </row>
    <row r="29" customFormat="false" ht="13.8" hidden="false" customHeight="false" outlineLevel="0" collapsed="false">
      <c r="A29" s="9" t="n">
        <v>2021</v>
      </c>
      <c r="B29" s="21" t="n">
        <f aca="false">F4-O4</f>
        <v>135358514</v>
      </c>
      <c r="C29" s="94"/>
      <c r="D29" s="91"/>
      <c r="E29" s="90"/>
      <c r="F29" s="90"/>
      <c r="G29" s="94"/>
      <c r="H29" s="91"/>
      <c r="I29" s="94"/>
      <c r="J29" s="91"/>
      <c r="K29" s="90"/>
      <c r="L29" s="93" t="s">
        <v>26</v>
      </c>
      <c r="M29" s="92" t="n">
        <v>1288353</v>
      </c>
      <c r="N29" s="93" t="s">
        <v>7</v>
      </c>
      <c r="O29" s="92" t="n">
        <v>6263446</v>
      </c>
      <c r="P29" s="94" t="s">
        <v>7</v>
      </c>
      <c r="Q29" s="91" t="n">
        <v>4147435</v>
      </c>
      <c r="R29" s="93" t="s">
        <v>10</v>
      </c>
      <c r="S29" s="92" t="n">
        <v>4643696</v>
      </c>
    </row>
    <row r="30" customFormat="false" ht="13.8" hidden="false" customHeight="false" outlineLevel="0" collapsed="false">
      <c r="A30" s="9" t="n">
        <v>2020</v>
      </c>
      <c r="B30" s="21" t="n">
        <f aca="false">H4-Q4</f>
        <v>218684922</v>
      </c>
      <c r="C30" s="94"/>
      <c r="D30" s="91"/>
      <c r="E30" s="90"/>
      <c r="F30" s="90"/>
      <c r="G30" s="94"/>
      <c r="H30" s="91"/>
      <c r="I30" s="94"/>
      <c r="J30" s="91"/>
      <c r="K30" s="90"/>
      <c r="L30" s="93" t="s">
        <v>15</v>
      </c>
      <c r="M30" s="92" t="n">
        <v>1288353</v>
      </c>
      <c r="N30" s="93" t="s">
        <v>26</v>
      </c>
      <c r="O30" s="92" t="n">
        <v>5924703</v>
      </c>
      <c r="P30" s="94"/>
      <c r="Q30" s="91"/>
      <c r="R30" s="94"/>
      <c r="S30" s="91"/>
    </row>
    <row r="31" customFormat="false" ht="13.8" hidden="false" customHeight="false" outlineLevel="0" collapsed="false">
      <c r="A31" s="9" t="n">
        <v>2019</v>
      </c>
      <c r="B31" s="21" t="n">
        <f aca="false">J4-S4</f>
        <v>309447656</v>
      </c>
      <c r="C31" s="17"/>
      <c r="D31" s="23" t="n">
        <f aca="false">SUM(D5:D24)/D4*100</f>
        <v>91.7796770253634</v>
      </c>
      <c r="E31" s="23"/>
      <c r="F31" s="23" t="n">
        <f aca="false">SUM(F5:F27)/F4*100</f>
        <v>91.1409437461224</v>
      </c>
      <c r="G31" s="24"/>
      <c r="H31" s="23" t="n">
        <f aca="false">SUM(H5:H25)/H4*100</f>
        <v>90.8996736593276</v>
      </c>
      <c r="I31" s="24"/>
      <c r="J31" s="23" t="n">
        <f aca="false">SUM(J5:J27)/J4*100</f>
        <v>90.552597893056</v>
      </c>
      <c r="L31" s="17"/>
      <c r="M31" s="25" t="n">
        <f aca="false">SUM(M5:M30)/M4*100</f>
        <v>89.4129613797611</v>
      </c>
      <c r="N31" s="26"/>
      <c r="O31" s="25" t="n">
        <f aca="false">SUM(O5:O30)/O4*100</f>
        <v>90.511337317876</v>
      </c>
      <c r="P31" s="24"/>
      <c r="Q31" s="55" t="n">
        <f aca="false">SUM(Q5:Q30)/Q4*100</f>
        <v>90.3201508413742</v>
      </c>
      <c r="R31" s="17"/>
      <c r="S31" s="18"/>
      <c r="T31" s="55" t="n">
        <f aca="false">SUM(S5:S31)/S4*100</f>
        <v>90.5827786056623</v>
      </c>
    </row>
    <row r="32" customFormat="false" ht="13.8" hidden="false" customHeight="false" outlineLevel="0" collapsed="false">
      <c r="C32" s="17" t="s">
        <v>80</v>
      </c>
      <c r="D32" s="18" t="s">
        <v>43</v>
      </c>
      <c r="G32" s="17"/>
      <c r="H32" s="18"/>
      <c r="I32" s="17"/>
      <c r="J32" s="18"/>
      <c r="L32" s="17"/>
      <c r="M32" s="18"/>
      <c r="N32" s="17"/>
      <c r="O32" s="18"/>
      <c r="P32" s="17"/>
      <c r="Q32" s="18"/>
    </row>
    <row r="33" customFormat="false" ht="13.8" hidden="false" customHeight="false" outlineLevel="0" collapsed="false">
      <c r="A33" s="29" t="s">
        <v>44</v>
      </c>
      <c r="B33" s="29"/>
      <c r="C33" s="30" t="s">
        <v>2</v>
      </c>
      <c r="D33" s="30"/>
      <c r="E33" s="31" t="n">
        <v>2021</v>
      </c>
      <c r="F33" s="31"/>
      <c r="G33" s="31" t="n">
        <v>2020</v>
      </c>
      <c r="H33" s="31"/>
      <c r="I33" s="31" t="n">
        <v>2019</v>
      </c>
      <c r="J33" s="31"/>
      <c r="K33" s="68" t="s">
        <v>44</v>
      </c>
      <c r="L33" s="68"/>
      <c r="M33" s="30" t="s">
        <v>2</v>
      </c>
      <c r="N33" s="30"/>
      <c r="O33" s="31" t="n">
        <v>2021</v>
      </c>
      <c r="P33" s="31"/>
      <c r="Q33" s="31" t="n">
        <v>2020</v>
      </c>
      <c r="R33" s="31"/>
      <c r="S33" s="31" t="n">
        <v>2019</v>
      </c>
      <c r="T33" s="31"/>
    </row>
    <row r="34" customFormat="false" ht="14.9" hidden="false" customHeight="false" outlineLevel="0" collapsed="false">
      <c r="A34" s="32" t="s">
        <v>5</v>
      </c>
      <c r="B34" s="33" t="s">
        <v>45</v>
      </c>
      <c r="C34" s="34" t="s">
        <v>5</v>
      </c>
      <c r="D34" s="35" t="s">
        <v>4</v>
      </c>
      <c r="E34" s="34" t="s">
        <v>5</v>
      </c>
      <c r="F34" s="35" t="s">
        <v>4</v>
      </c>
      <c r="G34" s="34" t="s">
        <v>5</v>
      </c>
      <c r="H34" s="35" t="s">
        <v>4</v>
      </c>
      <c r="I34" s="34" t="s">
        <v>5</v>
      </c>
      <c r="J34" s="35" t="s">
        <v>4</v>
      </c>
      <c r="K34" s="69" t="s">
        <v>5</v>
      </c>
      <c r="L34" s="70" t="s">
        <v>45</v>
      </c>
      <c r="M34" s="6" t="s">
        <v>4</v>
      </c>
      <c r="N34" s="36" t="s">
        <v>5</v>
      </c>
      <c r="O34" s="6" t="s">
        <v>4</v>
      </c>
      <c r="P34" s="36" t="s">
        <v>5</v>
      </c>
      <c r="Q34" s="6" t="s">
        <v>4</v>
      </c>
      <c r="R34" s="36" t="s">
        <v>5</v>
      </c>
      <c r="S34" s="6" t="s">
        <v>4</v>
      </c>
      <c r="T34" s="36" t="s">
        <v>5</v>
      </c>
    </row>
    <row r="35" customFormat="false" ht="47.75" hidden="false" customHeight="true" outlineLevel="0" collapsed="false">
      <c r="A35" s="87" t="n">
        <f aca="false">AVERAGE(C35,E35,G35,I35)</f>
        <v>0.313178961001704</v>
      </c>
      <c r="B35" s="74" t="s">
        <v>149</v>
      </c>
      <c r="C35" s="39" t="n">
        <f aca="false">D35/SUM(D35:D42)*100</f>
        <v>0.328656414861376</v>
      </c>
      <c r="D35" s="86" t="n">
        <v>732</v>
      </c>
      <c r="E35" s="39" t="n">
        <f aca="false">F35/SUM(F35:F42)*100</f>
        <v>0.21916676737231</v>
      </c>
      <c r="F35" s="86" t="n">
        <v>1868</v>
      </c>
      <c r="G35" s="39" t="n">
        <f aca="false">H35/SUM(H35:H42)*100</f>
        <v>0.329865110051524</v>
      </c>
      <c r="H35" s="86" t="n">
        <v>2678</v>
      </c>
      <c r="I35" s="39" t="n">
        <f aca="false">J35/SUM(J35:J42)*100</f>
        <v>0.375027551721604</v>
      </c>
      <c r="J35" s="86" t="n">
        <v>3471</v>
      </c>
      <c r="K35" s="87" t="n">
        <f aca="false">AVERAGE(M35,O35,Q35,S35)</f>
        <v>26713.75</v>
      </c>
      <c r="L35" s="74" t="s">
        <v>149</v>
      </c>
      <c r="M35" s="44" t="n">
        <v>7421</v>
      </c>
      <c r="N35" s="43" t="n">
        <f aca="false">M35/SUM(M35:M42)*100</f>
        <v>4.41565860015114</v>
      </c>
      <c r="O35" s="44" t="n">
        <v>40108</v>
      </c>
      <c r="P35" s="43" t="n">
        <f aca="false">O35/SUM(O35:O42)*100</f>
        <v>5.59418320991856</v>
      </c>
      <c r="Q35" s="44" t="n">
        <v>28830</v>
      </c>
      <c r="R35" s="43" t="n">
        <f aca="false">Q35/SUM(Q35:Q42)*100</f>
        <v>4.86040865870929</v>
      </c>
      <c r="S35" s="44" t="n">
        <v>30496</v>
      </c>
      <c r="T35" s="43" t="n">
        <f aca="false">S35/SUM(S35:S42)*100</f>
        <v>4.94997435414651</v>
      </c>
    </row>
    <row r="36" customFormat="false" ht="36.8" hidden="false" customHeight="true" outlineLevel="0" collapsed="false">
      <c r="A36" s="87" t="n">
        <f aca="false">AVERAGE(C36,E36,G36,I36)</f>
        <v>36.6635029282025</v>
      </c>
      <c r="B36" s="74" t="s">
        <v>150</v>
      </c>
      <c r="C36" s="39" t="n">
        <f aca="false">D36/SUM(D35:D43)*100</f>
        <v>38.3239420810416</v>
      </c>
      <c r="D36" s="86" t="n">
        <v>85357</v>
      </c>
      <c r="E36" s="39" t="n">
        <f aca="false">F36/SUM(F35:F43)*100</f>
        <v>38.9187616373682</v>
      </c>
      <c r="F36" s="86" t="n">
        <v>331712</v>
      </c>
      <c r="G36" s="39" t="n">
        <f aca="false">H36/SUM(H35:H43)*100</f>
        <v>35.8331064843499</v>
      </c>
      <c r="H36" s="86" t="n">
        <v>290910</v>
      </c>
      <c r="I36" s="39" t="n">
        <f aca="false">J36/SUM(J35:J43)*100</f>
        <v>33.5782015100504</v>
      </c>
      <c r="J36" s="86" t="n">
        <v>310777</v>
      </c>
      <c r="K36" s="87" t="n">
        <f aca="false">AVERAGE(N36,P36,R36,T36)</f>
        <v>16.0991013703803</v>
      </c>
      <c r="L36" s="74" t="s">
        <v>150</v>
      </c>
      <c r="M36" s="44" t="n">
        <v>26083</v>
      </c>
      <c r="N36" s="43" t="n">
        <f aca="false">M36/SUM(M35:M42)*100</f>
        <v>15.5199600145185</v>
      </c>
      <c r="O36" s="44" t="n">
        <v>123255</v>
      </c>
      <c r="P36" s="43" t="n">
        <f aca="false">O36/SUM(O35:O42)*100</f>
        <v>17.1913596174956</v>
      </c>
      <c r="Q36" s="44" t="n">
        <v>95343</v>
      </c>
      <c r="R36" s="43" t="n">
        <f aca="false">Q36/SUM(Q35:Q42)*100</f>
        <v>16.073740643334</v>
      </c>
      <c r="S36" s="44" t="n">
        <v>96179</v>
      </c>
      <c r="T36" s="43" t="n">
        <f aca="false">S36/SUM(S35:S42)*100</f>
        <v>15.6113452061732</v>
      </c>
    </row>
    <row r="37" customFormat="false" ht="34.8" hidden="false" customHeight="true" outlineLevel="0" collapsed="false">
      <c r="A37" s="87" t="n">
        <f aca="false">AVERAGE(C37,E37,G37,I37)</f>
        <v>0.233622236792023</v>
      </c>
      <c r="B37" s="74" t="s">
        <v>151</v>
      </c>
      <c r="C37" s="39" t="n">
        <f aca="false">D37/SUM(D35:D43)*100</f>
        <v>0.231675833426872</v>
      </c>
      <c r="D37" s="86" t="n">
        <v>516</v>
      </c>
      <c r="E37" s="39" t="n">
        <f aca="false">F37/SUM(F35:F43)*100</f>
        <v>0.259761896660757</v>
      </c>
      <c r="F37" s="86" t="n">
        <v>2214</v>
      </c>
      <c r="G37" s="39" t="n">
        <f aca="false">H37/SUM(H35:H43)*100</f>
        <v>0.230092615973207</v>
      </c>
      <c r="H37" s="86" t="n">
        <v>1868</v>
      </c>
      <c r="I37" s="39" t="n">
        <f aca="false">J37/SUM(J35:J43)*100</f>
        <v>0.212958601107255</v>
      </c>
      <c r="J37" s="86" t="n">
        <v>1971</v>
      </c>
      <c r="K37" s="87" t="n">
        <f aca="false">AVERAGE(N37,P37,R37,T37)</f>
        <v>1.40760045906219</v>
      </c>
      <c r="L37" s="74" t="s">
        <v>151</v>
      </c>
      <c r="M37" s="44" t="n">
        <v>2633</v>
      </c>
      <c r="N37" s="43" t="n">
        <f aca="false">M37/SUM(M35:M42)*100</f>
        <v>1.56669304597735</v>
      </c>
      <c r="O37" s="44" t="n">
        <v>9600</v>
      </c>
      <c r="P37" s="43" t="n">
        <f aca="false">O37/SUM(O35:O42)*100</f>
        <v>1.33898870088806</v>
      </c>
      <c r="Q37" s="44" t="n">
        <v>7182</v>
      </c>
      <c r="R37" s="43" t="n">
        <f aca="false">Q37/SUM(Q35:Q42)*100</f>
        <v>1.21080315597815</v>
      </c>
      <c r="S37" s="44" t="n">
        <v>9327</v>
      </c>
      <c r="T37" s="43" t="n">
        <f aca="false">S37/SUM(S35:S42)*100</f>
        <v>1.51391693340519</v>
      </c>
    </row>
    <row r="38" customFormat="false" ht="41.75" hidden="false" customHeight="false" outlineLevel="0" collapsed="false">
      <c r="A38" s="87" t="n">
        <f aca="false">AVERAGE(C38,E38,G38,I38)</f>
        <v>49.8182827206529</v>
      </c>
      <c r="B38" s="74" t="s">
        <v>152</v>
      </c>
      <c r="C38" s="39" t="n">
        <f aca="false">D38/SUM(D35:D43)*100</f>
        <v>48.3017173644629</v>
      </c>
      <c r="D38" s="86" t="n">
        <v>107580</v>
      </c>
      <c r="E38" s="39" t="n">
        <f aca="false">F38/SUM(F35:F43)*100</f>
        <v>47.4622764481374</v>
      </c>
      <c r="F38" s="86" t="n">
        <v>404530</v>
      </c>
      <c r="G38" s="39" t="n">
        <f aca="false">H38/SUM(H35:H43)*100</f>
        <v>50.895180988536</v>
      </c>
      <c r="H38" s="86" t="n">
        <v>413191</v>
      </c>
      <c r="I38" s="39" t="n">
        <f aca="false">J38/SUM(J35:J43)*100</f>
        <v>52.6139560814753</v>
      </c>
      <c r="J38" s="86" t="n">
        <v>486959</v>
      </c>
      <c r="K38" s="87" t="n">
        <f aca="false">AVERAGE(N38,P38,R38,T38)</f>
        <v>18.5037609484374</v>
      </c>
      <c r="L38" s="74" t="s">
        <v>152</v>
      </c>
      <c r="M38" s="44" t="n">
        <v>33967</v>
      </c>
      <c r="N38" s="43" t="n">
        <f aca="false">M38/SUM(M35:M42)*100</f>
        <v>20.2111138217671</v>
      </c>
      <c r="O38" s="44" t="n">
        <v>137319</v>
      </c>
      <c r="P38" s="43" t="n">
        <f aca="false">O38/SUM(O35:O42)*100</f>
        <v>19.1529780642966</v>
      </c>
      <c r="Q38" s="44" t="n">
        <v>103603</v>
      </c>
      <c r="R38" s="43" t="n">
        <f aca="false">Q38/SUM(Q35:Q42)*100</f>
        <v>17.4662822847124</v>
      </c>
      <c r="S38" s="44" t="n">
        <v>105872</v>
      </c>
      <c r="T38" s="43" t="n">
        <f aca="false">S38/SUM(S35:S42)*100</f>
        <v>17.1846696229735</v>
      </c>
    </row>
    <row r="39" customFormat="false" ht="31.8" hidden="false" customHeight="true" outlineLevel="0" collapsed="false">
      <c r="A39" s="87" t="n">
        <f aca="false">AVERAGE(C39,E39,G39,I39)</f>
        <v>3.8904159471666</v>
      </c>
      <c r="B39" s="74" t="s">
        <v>153</v>
      </c>
      <c r="C39" s="39" t="n">
        <f aca="false">D39/SUM(D35:D43)*100</f>
        <v>3.73375238522842</v>
      </c>
      <c r="D39" s="86" t="n">
        <v>8316</v>
      </c>
      <c r="E39" s="39" t="n">
        <f aca="false">F39/SUM(F35:F43)*100</f>
        <v>3.60123381034566</v>
      </c>
      <c r="F39" s="86" t="n">
        <v>30694</v>
      </c>
      <c r="G39" s="39" t="n">
        <f aca="false">H39/SUM(H35:H43)*100</f>
        <v>3.53391710507029</v>
      </c>
      <c r="H39" s="86" t="n">
        <v>28690</v>
      </c>
      <c r="I39" s="39" t="n">
        <f aca="false">J39/SUM(J35:J43)*100</f>
        <v>4.69276048802202</v>
      </c>
      <c r="J39" s="86" t="n">
        <v>43433</v>
      </c>
      <c r="K39" s="87" t="n">
        <f aca="false">AVERAGE(N39,P39,R39,T39)</f>
        <v>6.45757823489239</v>
      </c>
      <c r="L39" s="74" t="s">
        <v>153</v>
      </c>
      <c r="M39" s="44" t="n">
        <v>12748</v>
      </c>
      <c r="N39" s="43" t="n">
        <f aca="false">M39/SUM(M35:M42)*100</f>
        <v>7.58534103688542</v>
      </c>
      <c r="O39" s="44" t="n">
        <v>43752</v>
      </c>
      <c r="P39" s="43" t="n">
        <f aca="false">O39/SUM(O35:O42)*100</f>
        <v>6.10244100429732</v>
      </c>
      <c r="Q39" s="44" t="n">
        <v>32504</v>
      </c>
      <c r="R39" s="43" t="n">
        <f aca="false">Q39/SUM(Q35:Q42)*100</f>
        <v>5.47980308854272</v>
      </c>
      <c r="S39" s="44" t="n">
        <v>41048</v>
      </c>
      <c r="T39" s="43" t="n">
        <f aca="false">S39/SUM(S35:S42)*100</f>
        <v>6.66272780984411</v>
      </c>
    </row>
    <row r="40" customFormat="false" ht="30.8" hidden="false" customHeight="true" outlineLevel="0" collapsed="false">
      <c r="A40" s="87" t="n">
        <f aca="false">AVERAGE(C40,E40,G40,I40)</f>
        <v>2.35287997368688</v>
      </c>
      <c r="B40" s="74" t="s">
        <v>154</v>
      </c>
      <c r="C40" s="39" t="n">
        <f aca="false">D40/SUM(D35:D43)*100</f>
        <v>2.40790212145022</v>
      </c>
      <c r="D40" s="86" t="n">
        <v>5363</v>
      </c>
      <c r="E40" s="39" t="n">
        <f aca="false">F40/SUM(F35:F43)*100</f>
        <v>2.54329658261754</v>
      </c>
      <c r="F40" s="86" t="n">
        <v>21677</v>
      </c>
      <c r="G40" s="39" t="n">
        <f aca="false">H40/SUM(H35:H43)*100</f>
        <v>2.57351446762752</v>
      </c>
      <c r="H40" s="86" t="n">
        <v>20893</v>
      </c>
      <c r="I40" s="39" t="n">
        <f aca="false">J40/SUM(J35:J43)*100</f>
        <v>1.88680672305226</v>
      </c>
      <c r="J40" s="86" t="n">
        <v>17463</v>
      </c>
      <c r="K40" s="87" t="n">
        <f aca="false">AVERAGE(N40,P40,R40,T40)</f>
        <v>12.3436953599168</v>
      </c>
      <c r="L40" s="74" t="s">
        <v>154</v>
      </c>
      <c r="M40" s="44" t="n">
        <v>19551</v>
      </c>
      <c r="N40" s="43" t="n">
        <f aca="false">M40/SUM(M35:M42)*100</f>
        <v>11.6332760128763</v>
      </c>
      <c r="O40" s="44" t="n">
        <v>88121</v>
      </c>
      <c r="P40" s="43" t="n">
        <f aca="false">O40/SUM(O35:O42)*100</f>
        <v>12.2909399282246</v>
      </c>
      <c r="Q40" s="44" t="n">
        <v>77958</v>
      </c>
      <c r="R40" s="43" t="n">
        <f aca="false">Q40/SUM(Q35:Q42)*100</f>
        <v>13.1428282419583</v>
      </c>
      <c r="S40" s="44" t="n">
        <v>75826</v>
      </c>
      <c r="T40" s="43" t="n">
        <f aca="false">S40/SUM(S35:S42)*100</f>
        <v>12.3077372566079</v>
      </c>
    </row>
    <row r="41" customFormat="false" ht="35.8" hidden="false" customHeight="true" outlineLevel="0" collapsed="false">
      <c r="A41" s="87" t="n">
        <f aca="false">AVERAGE(C41,E41,G41,I41)</f>
        <v>0.351719375457178</v>
      </c>
      <c r="B41" s="74" t="s">
        <v>155</v>
      </c>
      <c r="C41" s="39" t="n">
        <f aca="false">D41/SUM(D35:D43)*100</f>
        <v>0.299472443596363</v>
      </c>
      <c r="D41" s="86" t="n">
        <v>667</v>
      </c>
      <c r="E41" s="39" t="n">
        <f aca="false">F41/SUM(F35:F43)*100</f>
        <v>0.397973059382696</v>
      </c>
      <c r="F41" s="86" t="n">
        <v>3392</v>
      </c>
      <c r="G41" s="39" t="n">
        <f aca="false">H41/SUM(H35:H43)*100</f>
        <v>0.379135477497607</v>
      </c>
      <c r="H41" s="86" t="n">
        <v>3078</v>
      </c>
      <c r="I41" s="39" t="n">
        <f aca="false">J41/SUM(J35:J43)*100</f>
        <v>0.330296521352044</v>
      </c>
      <c r="J41" s="86" t="n">
        <v>3057</v>
      </c>
      <c r="K41" s="87" t="n">
        <f aca="false">AVERAGE(N41,P41,R41,T41)</f>
        <v>2.25512056374962</v>
      </c>
      <c r="L41" s="74" t="s">
        <v>155</v>
      </c>
      <c r="M41" s="44" t="n">
        <v>4027</v>
      </c>
      <c r="N41" s="43" t="n">
        <f aca="false">M41/SUM(M35:M42)*100</f>
        <v>2.39615377749746</v>
      </c>
      <c r="O41" s="44" t="n">
        <v>15727</v>
      </c>
      <c r="P41" s="43" t="n">
        <f aca="false">O41/SUM(O35:O42)*100</f>
        <v>2.19357034363192</v>
      </c>
      <c r="Q41" s="44" t="n">
        <v>13253</v>
      </c>
      <c r="R41" s="43" t="n">
        <f aca="false">Q41/SUM(Q35:Q42)*100</f>
        <v>2.23430440353362</v>
      </c>
      <c r="S41" s="44" t="n">
        <v>13532</v>
      </c>
      <c r="T41" s="43" t="n">
        <f aca="false">S41/SUM(S35:S42)*100</f>
        <v>2.19645373033547</v>
      </c>
    </row>
    <row r="42" customFormat="false" ht="31.8" hidden="false" customHeight="true" outlineLevel="0" collapsed="false">
      <c r="A42" s="87" t="n">
        <f aca="false">AVERAGE(C42,E42,G42,I42)</f>
        <v>6.37639785704018</v>
      </c>
      <c r="B42" s="74" t="s">
        <v>156</v>
      </c>
      <c r="C42" s="39" t="n">
        <f aca="false">D42/SUM(D35:D44)*100</f>
        <v>6.3728813559322</v>
      </c>
      <c r="D42" s="86" t="n">
        <v>14194</v>
      </c>
      <c r="E42" s="39" t="n">
        <f aca="false">F42/SUM(F35:F44)*100</f>
        <v>6.59752979811549</v>
      </c>
      <c r="F42" s="86" t="n">
        <v>56232</v>
      </c>
      <c r="G42" s="39" t="n">
        <f aca="false">H42/SUM(H35:H44)*100</f>
        <v>6.22518775089395</v>
      </c>
      <c r="H42" s="86" t="n">
        <v>50539</v>
      </c>
      <c r="I42" s="39" t="n">
        <f aca="false">J42/SUM(J35:J44)*100</f>
        <v>6.30999252321908</v>
      </c>
      <c r="J42" s="86" t="n">
        <v>58401</v>
      </c>
      <c r="K42" s="87" t="n">
        <f aca="false">AVERAGE(N42,P42,R42,T42)</f>
        <v>37.97808685783</v>
      </c>
      <c r="L42" s="74" t="s">
        <v>156</v>
      </c>
      <c r="M42" s="44" t="n">
        <v>61631</v>
      </c>
      <c r="N42" s="43" t="n">
        <f aca="false">M42/SUM(M35:M42)*100</f>
        <v>36.6718036903267</v>
      </c>
      <c r="O42" s="44" t="n">
        <v>259077</v>
      </c>
      <c r="P42" s="43" t="n">
        <f aca="false">O42/SUM(O35:O42)*100</f>
        <v>36.1355391312474</v>
      </c>
      <c r="Q42" s="44" t="n">
        <v>234487</v>
      </c>
      <c r="R42" s="43" t="n">
        <f aca="false">Q42/SUM(Q35:Q42)*100</f>
        <v>39.5318295232315</v>
      </c>
      <c r="S42" s="44" t="n">
        <v>243804</v>
      </c>
      <c r="T42" s="43" t="n">
        <f aca="false">S42/SUM(S35:S42)*100</f>
        <v>39.5731750865142</v>
      </c>
    </row>
    <row r="49" customFormat="false" ht="13.8" hidden="false" customHeight="false" outlineLevel="0" collapsed="false">
      <c r="B49" s="9" t="s">
        <v>40</v>
      </c>
      <c r="C49" s="0" t="s">
        <v>90</v>
      </c>
      <c r="D49" s="0" t="s">
        <v>43</v>
      </c>
    </row>
    <row r="50" customFormat="false" ht="14.9" hidden="false" customHeight="false" outlineLevel="0" collapsed="false">
      <c r="B50" s="33" t="s">
        <v>45</v>
      </c>
      <c r="C50" s="30" t="s">
        <v>91</v>
      </c>
      <c r="D50" s="30"/>
      <c r="E50" s="31" t="n">
        <v>2021</v>
      </c>
      <c r="F50" s="31"/>
      <c r="G50" s="31" t="n">
        <v>2020</v>
      </c>
      <c r="H50" s="31"/>
      <c r="I50" s="31" t="n">
        <v>2019</v>
      </c>
      <c r="J50" s="31"/>
    </row>
    <row r="51" customFormat="false" ht="41.75" hidden="false" customHeight="false" outlineLevel="0" collapsed="false">
      <c r="B51" s="74" t="s">
        <v>149</v>
      </c>
      <c r="C51" s="50" t="n">
        <f aca="false">(D35-M35)*4</f>
        <v>-26756</v>
      </c>
      <c r="D51" s="50"/>
      <c r="E51" s="50" t="n">
        <f aca="false">F35-O35</f>
        <v>-38240</v>
      </c>
      <c r="F51" s="50"/>
      <c r="G51" s="50" t="n">
        <f aca="false">H35-Q35</f>
        <v>-26152</v>
      </c>
      <c r="H51" s="50"/>
      <c r="I51" s="50" t="n">
        <f aca="false">J35-S35</f>
        <v>-27025</v>
      </c>
      <c r="J51" s="50"/>
    </row>
    <row r="52" customFormat="false" ht="28.35" hidden="false" customHeight="false" outlineLevel="0" collapsed="false">
      <c r="A52" s="17"/>
      <c r="B52" s="74" t="s">
        <v>150</v>
      </c>
      <c r="C52" s="50" t="n">
        <f aca="false">(D36-M36)*4</f>
        <v>237096</v>
      </c>
      <c r="D52" s="50"/>
      <c r="E52" s="50" t="n">
        <f aca="false">F36-O36</f>
        <v>208457</v>
      </c>
      <c r="F52" s="50"/>
      <c r="G52" s="50" t="n">
        <f aca="false">H36-Q36</f>
        <v>195567</v>
      </c>
      <c r="H52" s="50"/>
      <c r="I52" s="50" t="n">
        <f aca="false">J36-S36</f>
        <v>214598</v>
      </c>
      <c r="J52" s="50"/>
    </row>
    <row r="53" customFormat="false" ht="28.35" hidden="false" customHeight="false" outlineLevel="0" collapsed="false">
      <c r="A53" s="17"/>
      <c r="B53" s="74" t="s">
        <v>151</v>
      </c>
      <c r="C53" s="50" t="n">
        <f aca="false">(D37-M37)*4</f>
        <v>-8468</v>
      </c>
      <c r="D53" s="50"/>
      <c r="E53" s="50" t="n">
        <f aca="false">F37-O37</f>
        <v>-7386</v>
      </c>
      <c r="F53" s="50"/>
      <c r="G53" s="50" t="n">
        <f aca="false">H37-Q37</f>
        <v>-5314</v>
      </c>
      <c r="H53" s="50"/>
      <c r="I53" s="50" t="n">
        <f aca="false">J37-S37</f>
        <v>-7356</v>
      </c>
      <c r="J53" s="50"/>
    </row>
    <row r="54" customFormat="false" ht="28.35" hidden="false" customHeight="false" outlineLevel="0" collapsed="false">
      <c r="A54" s="17"/>
      <c r="B54" s="74" t="s">
        <v>152</v>
      </c>
      <c r="C54" s="50" t="n">
        <f aca="false">(D38-M38)*4</f>
        <v>294452</v>
      </c>
      <c r="D54" s="50"/>
      <c r="E54" s="50" t="n">
        <f aca="false">F38-O38</f>
        <v>267211</v>
      </c>
      <c r="F54" s="50"/>
      <c r="G54" s="50" t="n">
        <f aca="false">H38-Q38</f>
        <v>309588</v>
      </c>
      <c r="H54" s="50"/>
      <c r="I54" s="50" t="n">
        <f aca="false">J38-S38</f>
        <v>381087</v>
      </c>
      <c r="J54" s="50"/>
    </row>
    <row r="55" customFormat="false" ht="14.9" hidden="false" customHeight="false" outlineLevel="0" collapsed="false">
      <c r="A55" s="17"/>
      <c r="B55" s="74" t="s">
        <v>153</v>
      </c>
      <c r="C55" s="50" t="n">
        <f aca="false">(D39-M39)*4</f>
        <v>-17728</v>
      </c>
      <c r="D55" s="50"/>
      <c r="E55" s="50" t="n">
        <f aca="false">F39-O39</f>
        <v>-13058</v>
      </c>
      <c r="F55" s="50"/>
      <c r="G55" s="50" t="n">
        <f aca="false">H39-Q39</f>
        <v>-3814</v>
      </c>
      <c r="H55" s="50"/>
      <c r="I55" s="50" t="n">
        <f aca="false">J39-S39</f>
        <v>2385</v>
      </c>
      <c r="J55" s="50"/>
    </row>
    <row r="56" customFormat="false" ht="28.35" hidden="false" customHeight="false" outlineLevel="0" collapsed="false">
      <c r="A56" s="17"/>
      <c r="B56" s="74" t="s">
        <v>154</v>
      </c>
      <c r="C56" s="50" t="n">
        <f aca="false">(D40-M40)*4</f>
        <v>-56752</v>
      </c>
      <c r="D56" s="50"/>
      <c r="E56" s="50" t="n">
        <f aca="false">F40-O40</f>
        <v>-66444</v>
      </c>
      <c r="F56" s="50"/>
      <c r="G56" s="50" t="n">
        <f aca="false">H40-Q40</f>
        <v>-57065</v>
      </c>
      <c r="H56" s="50"/>
      <c r="I56" s="50" t="n">
        <f aca="false">J40-S40</f>
        <v>-58363</v>
      </c>
      <c r="J56" s="50"/>
    </row>
    <row r="57" customFormat="false" ht="41.75" hidden="false" customHeight="false" outlineLevel="0" collapsed="false">
      <c r="A57" s="17"/>
      <c r="B57" s="74" t="s">
        <v>155</v>
      </c>
      <c r="C57" s="50" t="n">
        <f aca="false">(D41-M41)*4</f>
        <v>-13440</v>
      </c>
      <c r="D57" s="50"/>
      <c r="E57" s="50" t="n">
        <f aca="false">F41-O41</f>
        <v>-12335</v>
      </c>
      <c r="F57" s="50"/>
      <c r="G57" s="50" t="n">
        <f aca="false">H41-Q41</f>
        <v>-10175</v>
      </c>
      <c r="H57" s="50"/>
      <c r="I57" s="50" t="n">
        <f aca="false">J41-S41</f>
        <v>-10475</v>
      </c>
      <c r="J57" s="50"/>
    </row>
    <row r="58" customFormat="false" ht="14.9" hidden="false" customHeight="false" outlineLevel="0" collapsed="false">
      <c r="A58" s="17"/>
      <c r="B58" s="74" t="s">
        <v>156</v>
      </c>
      <c r="C58" s="50" t="n">
        <f aca="false">(D42-M42)*4</f>
        <v>-189748</v>
      </c>
      <c r="D58" s="50"/>
      <c r="E58" s="50" t="n">
        <f aca="false">F42-O42</f>
        <v>-202845</v>
      </c>
      <c r="F58" s="50"/>
      <c r="G58" s="50" t="n">
        <f aca="false">H42-Q42</f>
        <v>-183948</v>
      </c>
      <c r="H58" s="50"/>
      <c r="I58" s="50" t="n">
        <f aca="false">J42-S42</f>
        <v>-185403</v>
      </c>
      <c r="J58" s="50"/>
    </row>
    <row r="59" customFormat="false" ht="13.8" hidden="false" customHeight="false" outlineLevel="0" collapsed="false">
      <c r="A59" s="17"/>
      <c r="B59" s="18" t="s">
        <v>6</v>
      </c>
      <c r="C59" s="50" t="n">
        <f aca="false">SUM(C51:C58)</f>
        <v>218656</v>
      </c>
      <c r="D59" s="50"/>
      <c r="E59" s="50" t="n">
        <f aca="false">SUM(E51:E58)</f>
        <v>135360</v>
      </c>
      <c r="F59" s="50"/>
      <c r="G59" s="50" t="n">
        <f aca="false">SUM(G51:G58)</f>
        <v>218687</v>
      </c>
      <c r="H59" s="50"/>
      <c r="I59" s="50" t="n">
        <f aca="false">SUM(I51:I58)</f>
        <v>309448</v>
      </c>
      <c r="J59" s="50"/>
    </row>
    <row r="60" customFormat="false" ht="13.8" hidden="false" customHeight="false" outlineLevel="0" collapsed="false">
      <c r="A60" s="17"/>
      <c r="B60" s="18"/>
    </row>
    <row r="61" customFormat="false" ht="13.8" hidden="false" customHeight="false" outlineLevel="0" collapsed="false">
      <c r="A61" s="17"/>
      <c r="B61" s="18"/>
    </row>
    <row r="62" customFormat="false" ht="13.8" hidden="false" customHeight="false" outlineLevel="0" collapsed="false">
      <c r="A62" s="17"/>
      <c r="B62" s="18"/>
    </row>
    <row r="63" customFormat="false" ht="13.8" hidden="false" customHeight="false" outlineLevel="0" collapsed="false">
      <c r="A63" s="17"/>
      <c r="B63" s="18"/>
    </row>
    <row r="64" customFormat="false" ht="13.8" hidden="false" customHeight="false" outlineLevel="0" collapsed="false">
      <c r="A64" s="17"/>
      <c r="B64" s="18"/>
    </row>
    <row r="65" customFormat="false" ht="13.8" hidden="false" customHeight="false" outlineLevel="0" collapsed="false">
      <c r="A65" s="17"/>
      <c r="B65" s="18"/>
    </row>
    <row r="66" customFormat="false" ht="13.8" hidden="false" customHeight="false" outlineLevel="0" collapsed="false">
      <c r="A66" s="17"/>
      <c r="B66" s="18"/>
    </row>
    <row r="67" customFormat="false" ht="13.8" hidden="false" customHeight="false" outlineLevel="0" collapsed="false">
      <c r="A67" s="17"/>
      <c r="B67" s="18"/>
    </row>
    <row r="68" customFormat="false" ht="13.8" hidden="false" customHeight="false" outlineLevel="0" collapsed="false">
      <c r="A68" s="17"/>
      <c r="B68" s="18"/>
    </row>
    <row r="69" customFormat="false" ht="13.8" hidden="false" customHeight="false" outlineLevel="0" collapsed="false">
      <c r="A69" s="17"/>
      <c r="B69" s="18"/>
    </row>
    <row r="70" customFormat="false" ht="13.8" hidden="false" customHeight="false" outlineLevel="0" collapsed="false">
      <c r="A70" s="17"/>
      <c r="B70" s="18"/>
    </row>
    <row r="71" customFormat="false" ht="13.8" hidden="false" customHeight="false" outlineLevel="0" collapsed="false">
      <c r="A71" s="17"/>
      <c r="B71" s="18"/>
    </row>
    <row r="72" customFormat="false" ht="13.8" hidden="false" customHeight="false" outlineLevel="0" collapsed="false">
      <c r="A72" s="17"/>
      <c r="B72" s="18"/>
    </row>
    <row r="73" customFormat="false" ht="13.8" hidden="false" customHeight="false" outlineLevel="0" collapsed="false">
      <c r="A73" s="17"/>
      <c r="B73" s="18"/>
    </row>
    <row r="74" customFormat="false" ht="13.8" hidden="false" customHeight="false" outlineLevel="0" collapsed="false">
      <c r="A74" s="17"/>
      <c r="B74" s="18"/>
    </row>
    <row r="75" customFormat="false" ht="13.8" hidden="false" customHeight="false" outlineLevel="0" collapsed="false">
      <c r="A75" s="17"/>
      <c r="B75" s="18"/>
    </row>
    <row r="76" customFormat="false" ht="13.8" hidden="false" customHeight="false" outlineLevel="0" collapsed="false">
      <c r="A76" s="17"/>
      <c r="B76" s="18"/>
    </row>
    <row r="77" customFormat="false" ht="13.8" hidden="false" customHeight="false" outlineLevel="0" collapsed="false">
      <c r="A77" s="17"/>
      <c r="B77" s="18"/>
    </row>
    <row r="78" customFormat="false" ht="13.8" hidden="false" customHeight="false" outlineLevel="0" collapsed="false">
      <c r="A78" s="17"/>
      <c r="B78" s="18"/>
    </row>
    <row r="79" customFormat="false" ht="13.8" hidden="false" customHeight="false" outlineLevel="0" collapsed="false">
      <c r="A79" s="17"/>
      <c r="B79" s="18"/>
    </row>
    <row r="80" customFormat="false" ht="13.8" hidden="false" customHeight="false" outlineLevel="0" collapsed="false">
      <c r="A80" s="17"/>
      <c r="B80" s="18"/>
    </row>
    <row r="81" customFormat="false" ht="13.8" hidden="false" customHeight="false" outlineLevel="0" collapsed="false">
      <c r="A81" s="17"/>
      <c r="B81" s="18"/>
    </row>
    <row r="82" customFormat="false" ht="13.8" hidden="false" customHeight="false" outlineLevel="0" collapsed="false">
      <c r="A82" s="17"/>
      <c r="B82" s="18"/>
    </row>
    <row r="83" customFormat="false" ht="13.8" hidden="false" customHeight="false" outlineLevel="0" collapsed="false">
      <c r="A83" s="17"/>
      <c r="B83" s="18"/>
    </row>
    <row r="84" customFormat="false" ht="13.8" hidden="false" customHeight="false" outlineLevel="0" collapsed="false">
      <c r="A84" s="17"/>
      <c r="B84" s="18"/>
    </row>
    <row r="85" customFormat="false" ht="13.8" hidden="false" customHeight="false" outlineLevel="0" collapsed="false">
      <c r="A85" s="17"/>
      <c r="B85" s="18"/>
    </row>
    <row r="86" customFormat="false" ht="13.8" hidden="false" customHeight="false" outlineLevel="0" collapsed="false">
      <c r="A86" s="17"/>
      <c r="B86" s="18"/>
    </row>
    <row r="87" customFormat="false" ht="13.8" hidden="false" customHeight="false" outlineLevel="0" collapsed="false">
      <c r="A87" s="17"/>
      <c r="B87" s="18"/>
    </row>
    <row r="88" customFormat="false" ht="13.8" hidden="false" customHeight="false" outlineLevel="0" collapsed="false">
      <c r="A88" s="17"/>
      <c r="B88" s="18"/>
    </row>
    <row r="89" customFormat="false" ht="13.8" hidden="false" customHeight="false" outlineLevel="0" collapsed="false">
      <c r="A89" s="17"/>
      <c r="B89" s="18"/>
    </row>
    <row r="90" customFormat="false" ht="13.8" hidden="false" customHeight="false" outlineLevel="0" collapsed="false">
      <c r="A90" s="17"/>
      <c r="B90" s="18"/>
    </row>
    <row r="91" customFormat="false" ht="13.8" hidden="false" customHeight="false" outlineLevel="0" collapsed="false">
      <c r="A91" s="17"/>
      <c r="B91" s="18"/>
    </row>
    <row r="92" customFormat="false" ht="13.8" hidden="false" customHeight="false" outlineLevel="0" collapsed="false">
      <c r="A92" s="17"/>
      <c r="B92" s="18"/>
    </row>
    <row r="93" customFormat="false" ht="13.8" hidden="false" customHeight="false" outlineLevel="0" collapsed="false">
      <c r="A93" s="17"/>
      <c r="B93" s="18"/>
    </row>
    <row r="94" customFormat="false" ht="13.8" hidden="false" customHeight="false" outlineLevel="0" collapsed="false">
      <c r="A94" s="17"/>
      <c r="B94" s="18"/>
    </row>
    <row r="95" customFormat="false" ht="13.8" hidden="false" customHeight="false" outlineLevel="0" collapsed="false">
      <c r="A95" s="17"/>
      <c r="B95" s="18"/>
    </row>
    <row r="96" customFormat="false" ht="13.8" hidden="false" customHeight="false" outlineLevel="0" collapsed="false">
      <c r="A96" s="17"/>
      <c r="B96" s="18"/>
    </row>
    <row r="97" customFormat="false" ht="13.8" hidden="false" customHeight="false" outlineLevel="0" collapsed="false">
      <c r="A97" s="17"/>
      <c r="B97" s="18"/>
    </row>
    <row r="98" customFormat="false" ht="13.8" hidden="false" customHeight="false" outlineLevel="0" collapsed="false">
      <c r="A98" s="17"/>
      <c r="B98" s="18"/>
    </row>
    <row r="99" customFormat="false" ht="13.8" hidden="false" customHeight="false" outlineLevel="0" collapsed="false">
      <c r="A99" s="17"/>
      <c r="B99" s="18"/>
    </row>
    <row r="100" customFormat="false" ht="13.8" hidden="false" customHeight="false" outlineLevel="0" collapsed="false">
      <c r="A100" s="17"/>
      <c r="B100" s="18"/>
    </row>
    <row r="101" customFormat="false" ht="13.8" hidden="false" customHeight="false" outlineLevel="0" collapsed="false">
      <c r="A101" s="17"/>
      <c r="B101" s="18"/>
    </row>
    <row r="102" customFormat="false" ht="13.8" hidden="false" customHeight="false" outlineLevel="0" collapsed="false">
      <c r="A102" s="17"/>
      <c r="B102" s="18"/>
    </row>
    <row r="103" customFormat="false" ht="13.8" hidden="false" customHeight="false" outlineLevel="0" collapsed="false">
      <c r="A103" s="17"/>
      <c r="B103" s="18"/>
    </row>
    <row r="104" customFormat="false" ht="13.8" hidden="false" customHeight="false" outlineLevel="0" collapsed="false">
      <c r="A104" s="17"/>
      <c r="B104" s="18"/>
    </row>
    <row r="105" customFormat="false" ht="13.8" hidden="false" customHeight="false" outlineLevel="0" collapsed="false">
      <c r="A105" s="17"/>
      <c r="B105" s="18"/>
    </row>
    <row r="106" customFormat="false" ht="13.8" hidden="false" customHeight="false" outlineLevel="0" collapsed="false">
      <c r="A106" s="17"/>
      <c r="B106" s="18"/>
    </row>
    <row r="107" customFormat="false" ht="13.8" hidden="false" customHeight="false" outlineLevel="0" collapsed="false">
      <c r="A107" s="17"/>
      <c r="B107" s="18"/>
    </row>
    <row r="108" customFormat="false" ht="13.8" hidden="false" customHeight="false" outlineLevel="0" collapsed="false">
      <c r="A108" s="17"/>
      <c r="B108" s="18"/>
    </row>
    <row r="109" customFormat="false" ht="13.8" hidden="false" customHeight="false" outlineLevel="0" collapsed="false">
      <c r="A109" s="17"/>
      <c r="B109" s="18"/>
    </row>
    <row r="110" customFormat="false" ht="13.8" hidden="false" customHeight="false" outlineLevel="0" collapsed="false">
      <c r="A110" s="17"/>
      <c r="B110" s="18"/>
    </row>
    <row r="111" customFormat="false" ht="13.8" hidden="false" customHeight="false" outlineLevel="0" collapsed="false">
      <c r="A111" s="17"/>
      <c r="B111" s="18"/>
    </row>
    <row r="112" customFormat="false" ht="13.8" hidden="false" customHeight="false" outlineLevel="0" collapsed="false">
      <c r="A112" s="17"/>
      <c r="B112" s="18"/>
    </row>
    <row r="113" customFormat="false" ht="13.8" hidden="false" customHeight="false" outlineLevel="0" collapsed="false">
      <c r="A113" s="17"/>
      <c r="B113" s="18"/>
    </row>
    <row r="114" customFormat="false" ht="13.8" hidden="false" customHeight="false" outlineLevel="0" collapsed="false">
      <c r="A114" s="17"/>
      <c r="B114" s="18"/>
    </row>
    <row r="115" customFormat="false" ht="13.8" hidden="false" customHeight="false" outlineLevel="0" collapsed="false">
      <c r="A115" s="17"/>
      <c r="B115" s="18"/>
    </row>
    <row r="116" customFormat="false" ht="13.8" hidden="false" customHeight="false" outlineLevel="0" collapsed="false">
      <c r="A116" s="17"/>
      <c r="B116" s="18"/>
    </row>
    <row r="117" customFormat="false" ht="13.8" hidden="false" customHeight="false" outlineLevel="0" collapsed="false">
      <c r="A117" s="17"/>
      <c r="B117" s="18"/>
    </row>
    <row r="118" customFormat="false" ht="13.8" hidden="false" customHeight="false" outlineLevel="0" collapsed="false">
      <c r="A118" s="17"/>
      <c r="B118" s="18"/>
    </row>
    <row r="119" customFormat="false" ht="13.8" hidden="false" customHeight="false" outlineLevel="0" collapsed="false">
      <c r="A119" s="17"/>
      <c r="B119" s="18"/>
    </row>
    <row r="120" customFormat="false" ht="13.8" hidden="false" customHeight="false" outlineLevel="0" collapsed="false">
      <c r="A120" s="17"/>
      <c r="B120" s="18"/>
    </row>
    <row r="121" customFormat="false" ht="13.8" hidden="false" customHeight="false" outlineLevel="0" collapsed="false">
      <c r="A121" s="17"/>
      <c r="B121" s="18"/>
    </row>
    <row r="122" customFormat="false" ht="13.8" hidden="false" customHeight="false" outlineLevel="0" collapsed="false">
      <c r="A122" s="17"/>
      <c r="B122" s="18"/>
    </row>
    <row r="123" customFormat="false" ht="13.8" hidden="false" customHeight="false" outlineLevel="0" collapsed="false">
      <c r="A123" s="17"/>
      <c r="B123" s="18"/>
    </row>
    <row r="124" customFormat="false" ht="13.8" hidden="false" customHeight="false" outlineLevel="0" collapsed="false">
      <c r="A124" s="17"/>
      <c r="B124" s="18"/>
    </row>
    <row r="125" customFormat="false" ht="13.8" hidden="false" customHeight="false" outlineLevel="0" collapsed="false">
      <c r="A125" s="17"/>
      <c r="B125" s="18"/>
    </row>
    <row r="126" customFormat="false" ht="13.8" hidden="false" customHeight="false" outlineLevel="0" collapsed="false">
      <c r="A126" s="17"/>
      <c r="B126" s="18"/>
    </row>
    <row r="127" customFormat="false" ht="13.8" hidden="false" customHeight="false" outlineLevel="0" collapsed="false">
      <c r="A127" s="17"/>
      <c r="B127" s="18"/>
    </row>
    <row r="128" customFormat="false" ht="13.8" hidden="false" customHeight="false" outlineLevel="0" collapsed="false">
      <c r="A128" s="17"/>
      <c r="B128" s="18"/>
    </row>
    <row r="129" customFormat="false" ht="13.8" hidden="false" customHeight="false" outlineLevel="0" collapsed="false">
      <c r="A129" s="17"/>
      <c r="B129" s="18"/>
    </row>
    <row r="130" customFormat="false" ht="13.8" hidden="false" customHeight="false" outlineLevel="0" collapsed="false">
      <c r="A130" s="17"/>
      <c r="B130" s="18"/>
    </row>
    <row r="131" customFormat="false" ht="13.8" hidden="false" customHeight="false" outlineLevel="0" collapsed="false">
      <c r="A131" s="17"/>
      <c r="B131" s="18"/>
    </row>
    <row r="132" customFormat="false" ht="13.8" hidden="false" customHeight="false" outlineLevel="0" collapsed="false">
      <c r="A132" s="17"/>
      <c r="B132" s="18"/>
    </row>
    <row r="133" customFormat="false" ht="13.8" hidden="false" customHeight="false" outlineLevel="0" collapsed="false">
      <c r="A133" s="17"/>
      <c r="B133" s="18"/>
    </row>
    <row r="134" customFormat="false" ht="13.8" hidden="false" customHeight="false" outlineLevel="0" collapsed="false">
      <c r="A134" s="17"/>
      <c r="B134" s="18"/>
    </row>
    <row r="135" customFormat="false" ht="13.8" hidden="false" customHeight="false" outlineLevel="0" collapsed="false">
      <c r="A135" s="17"/>
      <c r="B135" s="18"/>
    </row>
    <row r="136" customFormat="false" ht="13.8" hidden="false" customHeight="false" outlineLevel="0" collapsed="false">
      <c r="A136" s="17"/>
      <c r="B136" s="18"/>
    </row>
    <row r="137" customFormat="false" ht="13.8" hidden="false" customHeight="false" outlineLevel="0" collapsed="false">
      <c r="A137" s="17"/>
      <c r="B137" s="18"/>
    </row>
    <row r="138" customFormat="false" ht="13.8" hidden="false" customHeight="false" outlineLevel="0" collapsed="false">
      <c r="A138" s="17"/>
      <c r="B138" s="18"/>
    </row>
    <row r="139" customFormat="false" ht="13.8" hidden="false" customHeight="false" outlineLevel="0" collapsed="false">
      <c r="A139" s="17"/>
      <c r="B139" s="18"/>
    </row>
  </sheetData>
  <mergeCells count="66">
    <mergeCell ref="A1:J1"/>
    <mergeCell ref="K1:T1"/>
    <mergeCell ref="C2:D2"/>
    <mergeCell ref="E2:F2"/>
    <mergeCell ref="G2:H2"/>
    <mergeCell ref="I2:J2"/>
    <mergeCell ref="L2:M2"/>
    <mergeCell ref="N2:O2"/>
    <mergeCell ref="P2:Q2"/>
    <mergeCell ref="R2:S2"/>
    <mergeCell ref="A4:B4"/>
    <mergeCell ref="A5:B5"/>
    <mergeCell ref="A6:B6"/>
    <mergeCell ref="A7:B7"/>
    <mergeCell ref="A8:B8"/>
    <mergeCell ref="A9:B9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2022-05-18T11:18:02Z</dcterms:created>
  <dc:creator/>
  <dc:description/>
  <dc:language>en-US</dc:language>
  <cp:lastModifiedBy/>
  <dcterms:modified xsi:type="dcterms:W3CDTF">2022-05-23T09:48:05Z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