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ten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<sst xmlns="http://schemas.openxmlformats.org/spreadsheetml/2006/main" uniqueCount="198">
  <si>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>Nº do Utente</t>
  </si>
  <si>
    <t>Nome do Utente</t>
  </si>
  <si>
    <t>Sexo</t>
  </si>
  <si>
    <t>Data de Nascimento</t>
  </si>
  <si>
    <t>Data Admissão</t>
  </si>
  <si>
    <t>Codigo
Valencia</t>
  </si>
  <si>
    <t>Desicnacao Valencia</t>
  </si>
  <si>
    <t>Telemóvel</t>
  </si>
  <si>
    <t>Nome do Responsável</t>
  </si>
  <si>
    <t>Morada</t>
  </si>
  <si>
    <t>Código Postal</t>
  </si>
  <si>
    <t>Localidade</t>
  </si>
  <si>
    <t>E-mail</t>
  </si>
  <si>
    <t>Telefone</t>
  </si>
  <si>
    <t>Rendimento Total (€)</t>
  </si>
  <si>
    <t>Despesas (€)</t>
  </si>
  <si>
    <t>Nº de Elementos no Agregado</t>
  </si>
  <si>
    <t>Cálculo ((Rendimento - Despesas) / Nº de Elementos)</t>
  </si>
  <si>
    <t>Comparticipação familiar
10%</t>
  </si>
  <si>
    <t>João Silva</t>
  </si>
  <si>
    <t>M</t>
  </si>
  <si>
    <t>LAR</t>
  </si>
  <si>
    <t>Carla Silva</t>
  </si>
  <si>
    <t>Rua das Flores, 123</t>
  </si>
  <si>
    <t>1000-456</t>
  </si>
  <si>
    <t>Lisboa</t>
  </si>
  <si>
    <t>carla.silva@mail.pt</t>
  </si>
  <si>
    <t>Maria Oliveira</t>
  </si>
  <si>
    <t>F</t>
  </si>
  <si>
    <t>José Oliveira</t>
  </si>
  <si>
    <t>Avenida Central, 987</t>
  </si>
  <si>
    <t>2000-123</t>
  </si>
  <si>
    <t>Porto</t>
  </si>
  <si>
    <t>jose.oliveira@mail.pt</t>
  </si>
  <si>
    <t>António Ferreira</t>
  </si>
  <si>
    <t>Ana Ferreira</t>
  </si>
  <si>
    <t>Travessa do Sol, 45</t>
  </si>
  <si>
    <t>3000-789</t>
  </si>
  <si>
    <t>Coimbra</t>
  </si>
  <si>
    <t>ana.ferreira@mail.pt</t>
  </si>
  <si>
    <t>Catarina Sousa</t>
  </si>
  <si>
    <t>Pedro Sousa</t>
  </si>
  <si>
    <t>Rua da Liberdade, 56</t>
  </si>
  <si>
    <t>4000-123</t>
  </si>
  <si>
    <t>Braga</t>
  </si>
  <si>
    <t>pedro.sousa@mail.pt</t>
  </si>
  <si>
    <t>Luís Santos</t>
  </si>
  <si>
    <t>Marta Santos</t>
  </si>
  <si>
    <t>Largo das Oliveiras, 88</t>
  </si>
  <si>
    <t>5000-654</t>
  </si>
  <si>
    <t>Faro</t>
  </si>
  <si>
    <t>marta.santos@mail.pt</t>
  </si>
  <si>
    <t>Helena Martins</t>
  </si>
  <si>
    <t>José Martins</t>
  </si>
  <si>
    <t>Rua da Esperança, 45</t>
  </si>
  <si>
    <t>1200-345</t>
  </si>
  <si>
    <t>jose.martins@mail.pt</t>
  </si>
  <si>
    <t>Ricardo Pereira</t>
  </si>
  <si>
    <t>Ana Pereira</t>
  </si>
  <si>
    <t>Rua das Amoreiras, 78</t>
  </si>
  <si>
    <t>1500-789</t>
  </si>
  <si>
    <t>ana.pereira@mail.pt</t>
  </si>
  <si>
    <t>Sofia Costa</t>
  </si>
  <si>
    <t>Luís Costa</t>
  </si>
  <si>
    <t>Rua dos Lírios, 123</t>
  </si>
  <si>
    <t>1700-567</t>
  </si>
  <si>
    <t>luis.costa@mail.pt</t>
  </si>
  <si>
    <t>Fernando Rocha</t>
  </si>
  <si>
    <t>Margarida Rocha</t>
  </si>
  <si>
    <t>Travessa do Norte, 56</t>
  </si>
  <si>
    <t>1800-234</t>
  </si>
  <si>
    <t>Loures</t>
  </si>
  <si>
    <t>margarida.rocha@mail.pt</t>
  </si>
  <si>
    <t>Mariana Gomes</t>
  </si>
  <si>
    <t>Joaquim Gomes</t>
  </si>
  <si>
    <t>Rua do Sol, 77</t>
  </si>
  <si>
    <t>1200-789</t>
  </si>
  <si>
    <t>joaquim.gomes@mail.pt</t>
  </si>
  <si>
    <t>André Silva</t>
  </si>
  <si>
    <t>Fernanda Silva</t>
  </si>
  <si>
    <t>Avenida da Liberdade, 98</t>
  </si>
  <si>
    <t>1400-234</t>
  </si>
  <si>
    <t>fernanda.silva@mail.pt</t>
  </si>
  <si>
    <t>Beatriz Nunes</t>
  </si>
  <si>
    <t>Bruno Nunes</t>
  </si>
  <si>
    <t>Rua das Flores, 99</t>
  </si>
  <si>
    <t>1300-987</t>
  </si>
  <si>
    <t>bruno.nunes@mail.pt</t>
  </si>
  <si>
    <t>Hugo Sousa</t>
  </si>
  <si>
    <t>Alice Sousa</t>
  </si>
  <si>
    <t>Rua da Alegria, 22</t>
  </si>
  <si>
    <t>1100-876</t>
  </si>
  <si>
    <t>alice.sousa@mail.pt</t>
  </si>
  <si>
    <t>Cláudia Fernandes</t>
  </si>
  <si>
    <t>Ricardo Fernandes</t>
  </si>
  <si>
    <t>Rua do Mar, 44</t>
  </si>
  <si>
    <t>1200-333</t>
  </si>
  <si>
    <t>Cascais</t>
  </si>
  <si>
    <t>ricardo.fernandes@mail.pt</t>
  </si>
  <si>
    <t>Bruno Monteiro</t>
  </si>
  <si>
    <t>Carla Monteiro</t>
  </si>
  <si>
    <t>Rua das Oliveiras, 67</t>
  </si>
  <si>
    <t>1500-876</t>
  </si>
  <si>
    <t>Sintra</t>
  </si>
  <si>
    <t>carla.monteiro@mail.pt</t>
  </si>
  <si>
    <t>Tiago Santos</t>
  </si>
  <si>
    <t>Rua da Felicidade, 101</t>
  </si>
  <si>
    <t>1600-111</t>
  </si>
  <si>
    <t>tiago.santos@mail.pt</t>
  </si>
  <si>
    <t>Inês Carvalho</t>
  </si>
  <si>
    <t>Rua do Norte, 88</t>
  </si>
  <si>
    <t>1700-765</t>
  </si>
  <si>
    <t>ines.carvalho@mail.pt</t>
  </si>
  <si>
    <t>Joana Almeida</t>
  </si>
  <si>
    <t>Sofia Almeida</t>
  </si>
  <si>
    <t>Avenida das Palmeiras, 56</t>
  </si>
  <si>
    <t>1800-222</t>
  </si>
  <si>
    <t>Oeiras</t>
  </si>
  <si>
    <t>sofia.almeida@mail.pt</t>
  </si>
  <si>
    <t>Diogo Costa</t>
  </si>
  <si>
    <t>Manuel Costa</t>
  </si>
  <si>
    <t>Rua do Campo, 10</t>
  </si>
  <si>
    <t>1200-654</t>
  </si>
  <si>
    <t>manuel.costa@mail.pt</t>
  </si>
  <si>
    <t>Filipa Marques</t>
  </si>
  <si>
    <t>Patrícia Marques</t>
  </si>
  <si>
    <t>Rua da Saudade, 12</t>
  </si>
  <si>
    <t>1500-345</t>
  </si>
  <si>
    <t>patricia.marques@mail.pt</t>
  </si>
  <si>
    <t>Manuel Ferreira</t>
  </si>
  <si>
    <t>Luís Ferreira</t>
  </si>
  <si>
    <t>Rua do Tejo, 23</t>
  </si>
  <si>
    <t>1600-876</t>
  </si>
  <si>
    <t>luis.ferreira@mail.pt</t>
  </si>
  <si>
    <t>Alice Rodrigues</t>
  </si>
  <si>
    <t>Joana Rodrigues</t>
  </si>
  <si>
    <t>Rua do Horizonte, 32</t>
  </si>
  <si>
    <t>joana.rodrigues@mail.pt</t>
  </si>
  <si>
    <t>Rafael Lopes</t>
  </si>
  <si>
    <t>Eduardo Lopes</t>
  </si>
  <si>
    <t>Rua da Praia, 41</t>
  </si>
  <si>
    <t>1700-456</t>
  </si>
  <si>
    <t>eduardo.lopes@mail.pt</t>
  </si>
  <si>
    <t>Vanessa Mendes</t>
  </si>
  <si>
    <t>Miguel Mendes</t>
  </si>
  <si>
    <t>Rua da Paz, 77</t>
  </si>
  <si>
    <t>miguel.mendes@mail.pt</t>
  </si>
  <si>
    <t>Carla Teixeira</t>
  </si>
  <si>
    <t>Fernanda Teixeira</t>
  </si>
  <si>
    <t>Avenida dos Cravos, 29</t>
  </si>
  <si>
    <t>1500-321</t>
  </si>
  <si>
    <t>fernanda.teixeira@mail.pt</t>
  </si>
  <si>
    <t>Pedro Ribeiro</t>
  </si>
  <si>
    <t>António Ribeiro</t>
  </si>
  <si>
    <t>Rua dos Pinheiros, 18</t>
  </si>
  <si>
    <t>1700-876</t>
  </si>
  <si>
    <t>antonio.ribeiro@mail.pt</t>
  </si>
  <si>
    <t>Rita Matos</t>
  </si>
  <si>
    <t>Helena Matos</t>
  </si>
  <si>
    <t>Rua da Liberdade, 99</t>
  </si>
  <si>
    <t>1300-234</t>
  </si>
  <si>
    <t>helena.matos@mail.pt</t>
  </si>
  <si>
    <t>Leonardo Faria</t>
  </si>
  <si>
    <t>Gustavo Faria</t>
  </si>
  <si>
    <t>Avenida Central, 67</t>
  </si>
  <si>
    <t>1400-876</t>
  </si>
  <si>
    <t>gustavo.faria@mail.pt</t>
  </si>
  <si>
    <t>Sandra Silva</t>
  </si>
  <si>
    <t>Ana Silva</t>
  </si>
  <si>
    <t>Rua do Sol, 22</t>
  </si>
  <si>
    <t>1500-765</t>
  </si>
  <si>
    <t>ana.silva@mail.pt</t>
  </si>
  <si>
    <t>Francisco Ramos</t>
  </si>
  <si>
    <t>Marta Ramos</t>
  </si>
  <si>
    <t>Rua da Alegria, 100</t>
  </si>
  <si>
    <t>marta.ramos@mail.pt</t>
  </si>
  <si>
    <t>Luísa Fernandes</t>
  </si>
  <si>
    <t>David Fernandes</t>
  </si>
  <si>
    <t>Avenida do Mar, 45</t>
  </si>
  <si>
    <t>1600-654</t>
  </si>
  <si>
    <t>david.fernandes@mail.pt</t>
  </si>
  <si>
    <t>José Antunes</t>
  </si>
  <si>
    <t>Clara Antunes</t>
  </si>
  <si>
    <t>Rua das Rosas, 88</t>
  </si>
  <si>
    <t>1500-999</t>
  </si>
  <si>
    <t>clara.antunes@mail.pt</t>
  </si>
  <si>
    <t>Patrícia Pinto</t>
  </si>
  <si>
    <t>João Pinto</t>
  </si>
  <si>
    <t>Rua do Parque, 13</t>
  </si>
  <si>
    <t>patricia.pinto@gmail.com</t>
  </si>
  <si>
    <t>Miguel Cardoso</t>
  </si>
  <si>
    <t>Fernando Moura</t>
  </si>
  <si>
    <t>Rua do areal</t>
  </si>
  <si>
    <t>fernando.moura@mail.pt</t>
  </si>
  <si>
    <t>Sónia Oliveira</t>
  </si>
  <si>
    <t>Ana Abres</t>
  </si>
  <si>
    <t>Rua do Nabal</t>
  </si>
  <si>
    <t>ana.abreu@mail.pt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</si>
</sst>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3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1"/>
      <color rgb="FF000000"/>
      <name val="Aptos Narrow"/>
    </font>
    <font>
      <b val="0"/>
      <i val="0"/>
      <strike val="0"/>
      <u val="single"/>
      <sz val="11"/>
      <color rgb="FF467886"/>
      <name val="Aptos Narro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hidden="false"/>
    </xf>
    <xf xfId="0" fontId="0" numFmtId="164" fillId="0" borderId="0" applyFont="0" applyNumberFormat="1" applyFill="0" applyBorder="0" applyAlignment="1" applyProtection="true">
      <alignment horizontal="general" vertical="center" textRotation="0" wrapText="tru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0" numFmtId="14" fillId="0" borderId="0" applyFont="0" applyNumberFormat="1" applyFill="0" applyBorder="0" applyAlignment="1" applyProtection="true">
      <alignment horizontal="general" vertical="center" textRotation="0" wrapText="true" shrinkToFit="false"/>
      <protection hidden="false"/>
    </xf>
    <xf xfId="0" fontId="0" numFmtId="1" fillId="0" borderId="0" applyFont="0" applyNumberFormat="1" applyFill="0" applyBorder="0" applyAlignment="1" applyProtection="true">
      <alignment horizontal="general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fernando.moura@mail.pt" TargetMode="External"/><Relationship Id="rId_hyperlink_2" Type="http://schemas.openxmlformats.org/officeDocument/2006/relationships/hyperlink" Target="mailto:ana.abreu@mail.pt" TargetMode="External"/><Relationship Id="rId_hyperlink_3" Type="http://schemas.openxmlformats.org/officeDocument/2006/relationships/hyperlink" Target="mailto:patricia.pi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6"/>
  <sheetViews>
    <sheetView tabSelected="1" workbookViewId="0" showGridLines="true" showRowColHeaders="1">
      <selection activeCell="C29" sqref="C29"/>
    </sheetView>
  </sheetViews>
  <sheetFormatPr customHeight="true" defaultRowHeight="15" outlineLevelRow="0" outlineLevelCol="0"/>
  <cols>
    <col min="2" max="2" width="22.5703125" customWidth="true" style="0"/>
    <col min="3" max="3" width="12.7109375" customWidth="true" style="0"/>
    <col min="4" max="4" width="15.5703125" customWidth="true" style="0"/>
    <col min="5" max="5" width="15.5703125" customWidth="true" style="0"/>
    <col min="6" max="6" width="10.42578125" customWidth="true" style="0"/>
    <col min="7" max="7" width="10.42578125" customWidth="true" style="0"/>
    <col min="8" max="8" width="17.28515625" customWidth="true" style="0"/>
    <col min="9" max="9" width="19.140625" customWidth="true" style="0"/>
    <col min="13" max="13" width="13.28515625" customWidth="true" style="0"/>
    <col min="14" max="14" width="10" customWidth="true" style="0"/>
    <col min="15" max="15" width="10" customWidth="true" style="0"/>
    <col min="16" max="16" width="10.85546875" customWidth="true" style="0"/>
    <col min="17" max="17" width="10.85546875" customWidth="true" style="0"/>
    <col min="19" max="19" width="21.140625" customWidth="true" style="0"/>
    <col min="20" max="20" width="12.85546875" customWidth="true" style="0"/>
  </cols>
  <sheetData>
    <row r="1" spans="1:20" customHeight="1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18</v>
      </c>
    </row>
    <row r="2" spans="1:20" customHeight="1" ht="30">
      <c r="A2" s="2">
        <v>1</v>
      </c>
      <c r="B2" s="2" t="s">
        <v>19</v>
      </c>
      <c r="C2" s="2" t="s">
        <v>20</v>
      </c>
      <c r="D2" s="7">
        <v>18159</v>
      </c>
      <c r="E2" s="7">
        <v>44839</v>
      </c>
      <c r="F2" s="2">
        <v>101</v>
      </c>
      <c r="G2" s="8" t="s">
        <v>21</v>
      </c>
      <c r="H2" s="2">
        <v>912345678.0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>
        <v>211234567</v>
      </c>
      <c r="O2" s="2">
        <v>912345678.0</v>
      </c>
      <c r="P2" s="3">
        <f>2.5*1000</f>
        <v>2500</v>
      </c>
      <c r="Q2" s="3">
        <v>1000</v>
      </c>
      <c r="R2" s="2">
        <v>4</v>
      </c>
      <c r="S2" s="3">
        <f>(P2-Q2)/R2</f>
        <v>375</v>
      </c>
      <c r="T2" s="5">
        <f>S2*10%</f>
        <v>37.5</v>
      </c>
    </row>
    <row r="3" spans="1:20" customHeight="1" ht="30">
      <c r="A3" s="2">
        <v>2</v>
      </c>
      <c r="B3" s="2" t="s">
        <v>27</v>
      </c>
      <c r="C3" s="2" t="s">
        <v>28</v>
      </c>
      <c r="D3" s="7">
        <v>14797</v>
      </c>
      <c r="E3" s="7">
        <v>44075</v>
      </c>
      <c r="F3" s="2">
        <v>101</v>
      </c>
      <c r="G3" s="8" t="s">
        <v>21</v>
      </c>
      <c r="H3" s="2">
        <v>917654321.0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>
        <v>221234567</v>
      </c>
      <c r="O3" s="2">
        <v>913654789.0</v>
      </c>
      <c r="P3" s="3">
        <v>3000</v>
      </c>
      <c r="Q3" s="3">
        <v>800</v>
      </c>
      <c r="R3" s="2">
        <v>5</v>
      </c>
      <c r="S3" s="3">
        <f>(P3-Q3)/R3</f>
        <v>440</v>
      </c>
      <c r="T3" s="5">
        <f>S3*10%</f>
        <v>44</v>
      </c>
    </row>
    <row r="4" spans="1:20" customHeight="1" ht="30">
      <c r="A4" s="2">
        <v>3</v>
      </c>
      <c r="B4" s="2" t="s">
        <v>34</v>
      </c>
      <c r="C4" s="2" t="s">
        <v>20</v>
      </c>
      <c r="D4" s="7">
        <v>12998</v>
      </c>
      <c r="E4" s="7">
        <v>32542</v>
      </c>
      <c r="F4" s="2">
        <v>101</v>
      </c>
      <c r="G4" s="8" t="s">
        <v>21</v>
      </c>
      <c r="H4" s="2">
        <v>913456789.0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>
        <v>231234567</v>
      </c>
      <c r="O4" s="2">
        <v>924567890.0</v>
      </c>
      <c r="P4" s="3">
        <v>2500</v>
      </c>
      <c r="Q4" s="3">
        <v>800</v>
      </c>
      <c r="R4" s="2">
        <v>3</v>
      </c>
      <c r="S4" s="3">
        <f>(P4-Q4)/R4</f>
        <v>566.66666666667</v>
      </c>
      <c r="T4" s="5">
        <f>S4*10%</f>
        <v>56.666666666667</v>
      </c>
    </row>
    <row r="5" spans="1:20" customHeight="1" ht="30">
      <c r="A5" s="2">
        <v>4</v>
      </c>
      <c r="B5" s="2" t="s">
        <v>40</v>
      </c>
      <c r="C5" s="2" t="s">
        <v>28</v>
      </c>
      <c r="D5" s="7">
        <v>11116</v>
      </c>
      <c r="E5" s="7">
        <f>E2+1</f>
        <v>44840</v>
      </c>
      <c r="F5" s="2">
        <v>101</v>
      </c>
      <c r="G5" s="8" t="s">
        <v>21</v>
      </c>
      <c r="H5" s="2">
        <v>912987654.0</v>
      </c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  <c r="N5" s="2">
        <v>253456789</v>
      </c>
      <c r="O5" s="2">
        <v>912987654.0</v>
      </c>
      <c r="P5" s="3">
        <v>2750</v>
      </c>
      <c r="Q5" s="3">
        <v>1200</v>
      </c>
      <c r="R5" s="2">
        <v>4</v>
      </c>
      <c r="S5" s="3">
        <f>(P5-Q5)/R5</f>
        <v>387.5</v>
      </c>
      <c r="T5" s="5">
        <f>S5*10%</f>
        <v>38.75</v>
      </c>
    </row>
    <row r="6" spans="1:20" customHeight="1" ht="30">
      <c r="A6" s="2">
        <v>5</v>
      </c>
      <c r="B6" s="2" t="s">
        <v>46</v>
      </c>
      <c r="C6" s="2" t="s">
        <v>20</v>
      </c>
      <c r="D6" s="7">
        <v>12765</v>
      </c>
      <c r="E6" s="7">
        <f>E3-5</f>
        <v>44070</v>
      </c>
      <c r="F6" s="2">
        <v>101</v>
      </c>
      <c r="G6" s="8" t="s">
        <v>21</v>
      </c>
      <c r="H6" s="2">
        <v>916543210.0</v>
      </c>
      <c r="I6" s="2" t="s">
        <v>47</v>
      </c>
      <c r="J6" s="2" t="s">
        <v>48</v>
      </c>
      <c r="K6" s="2" t="s">
        <v>49</v>
      </c>
      <c r="L6" s="2" t="s">
        <v>50</v>
      </c>
      <c r="M6" s="2" t="s">
        <v>51</v>
      </c>
      <c r="N6" s="2">
        <v>289654321</v>
      </c>
      <c r="O6" s="2">
        <v>916543210.0</v>
      </c>
      <c r="P6" s="3">
        <v>3000</v>
      </c>
      <c r="Q6" s="3">
        <v>1200</v>
      </c>
      <c r="R6" s="2">
        <v>3</v>
      </c>
      <c r="S6" s="3">
        <f>(P6-Q6)/R6</f>
        <v>600</v>
      </c>
      <c r="T6" s="5">
        <f>S6*10%</f>
        <v>60</v>
      </c>
    </row>
    <row r="7" spans="1:20" customHeight="1" ht="30">
      <c r="A7" s="2">
        <v>6</v>
      </c>
      <c r="B7" s="2" t="s">
        <v>52</v>
      </c>
      <c r="C7" s="2" t="s">
        <v>28</v>
      </c>
      <c r="D7" s="7">
        <v>15335</v>
      </c>
      <c r="E7" s="7">
        <f>E4+10</f>
        <v>32552</v>
      </c>
      <c r="F7" s="2">
        <v>101</v>
      </c>
      <c r="G7" s="8" t="s">
        <v>21</v>
      </c>
      <c r="H7" s="2">
        <v>919876543.0</v>
      </c>
      <c r="I7" s="2" t="s">
        <v>53</v>
      </c>
      <c r="J7" s="2" t="s">
        <v>54</v>
      </c>
      <c r="K7" s="2" t="s">
        <v>55</v>
      </c>
      <c r="L7" s="2" t="s">
        <v>25</v>
      </c>
      <c r="M7" s="2" t="s">
        <v>56</v>
      </c>
      <c r="N7" s="2">
        <v>211567890</v>
      </c>
      <c r="O7" s="2">
        <v>919876543.0</v>
      </c>
      <c r="P7" s="5">
        <v>3200</v>
      </c>
      <c r="Q7" s="5">
        <f>Q6-50</f>
        <v>1150</v>
      </c>
      <c r="R7" s="2">
        <v>2</v>
      </c>
      <c r="S7" s="3">
        <f>(P7-Q7)/R7</f>
        <v>1025</v>
      </c>
      <c r="T7" s="5">
        <f>S7*10%</f>
        <v>102.5</v>
      </c>
    </row>
    <row r="8" spans="1:20" customHeight="1" ht="30">
      <c r="A8" s="2">
        <v>7</v>
      </c>
      <c r="B8" s="2" t="s">
        <v>57</v>
      </c>
      <c r="C8" s="2" t="s">
        <v>20</v>
      </c>
      <c r="D8" s="7">
        <f>D2+1</f>
        <v>18160</v>
      </c>
      <c r="E8" s="7">
        <f>E5+1</f>
        <v>44841</v>
      </c>
      <c r="F8" s="2">
        <v>101</v>
      </c>
      <c r="G8" s="8" t="s">
        <v>21</v>
      </c>
      <c r="H8" s="2">
        <v>912234567.0</v>
      </c>
      <c r="I8" s="2" t="s">
        <v>58</v>
      </c>
      <c r="J8" s="2" t="s">
        <v>59</v>
      </c>
      <c r="K8" s="2" t="s">
        <v>60</v>
      </c>
      <c r="L8" s="2" t="s">
        <v>25</v>
      </c>
      <c r="M8" s="2" t="s">
        <v>61</v>
      </c>
      <c r="N8" s="2">
        <v>211234567</v>
      </c>
      <c r="O8" s="2">
        <v>912234567.0</v>
      </c>
      <c r="P8" s="5">
        <v>2850</v>
      </c>
      <c r="Q8" s="5">
        <f>Q7-100</f>
        <v>1050</v>
      </c>
      <c r="R8" s="2">
        <v>3</v>
      </c>
      <c r="S8" s="3">
        <f>(P8-Q8)/R8</f>
        <v>600</v>
      </c>
      <c r="T8" s="5">
        <f>S8*10%</f>
        <v>60</v>
      </c>
    </row>
    <row r="9" spans="1:20" customHeight="1" ht="30">
      <c r="A9" s="2">
        <v>8</v>
      </c>
      <c r="B9" s="2" t="s">
        <v>62</v>
      </c>
      <c r="C9" s="2" t="s">
        <v>28</v>
      </c>
      <c r="D9" s="7">
        <f>D3-3</f>
        <v>14794</v>
      </c>
      <c r="E9" s="7">
        <f>E6-5</f>
        <v>44065</v>
      </c>
      <c r="F9" s="2">
        <v>101</v>
      </c>
      <c r="G9" s="8" t="s">
        <v>21</v>
      </c>
      <c r="H9" s="2">
        <v>913765432.0</v>
      </c>
      <c r="I9" s="2" t="s">
        <v>63</v>
      </c>
      <c r="J9" s="2" t="s">
        <v>64</v>
      </c>
      <c r="K9" s="2" t="s">
        <v>65</v>
      </c>
      <c r="L9" s="2" t="s">
        <v>25</v>
      </c>
      <c r="M9" s="2" t="s">
        <v>66</v>
      </c>
      <c r="N9" s="2">
        <v>217345678</v>
      </c>
      <c r="O9" s="2">
        <v>913765432.0</v>
      </c>
      <c r="P9" s="5">
        <v>2900</v>
      </c>
      <c r="Q9" s="5">
        <f>Q8-100</f>
        <v>950</v>
      </c>
      <c r="R9" s="2">
        <v>5</v>
      </c>
      <c r="S9" s="3">
        <f>(P9-Q9)/R9</f>
        <v>390</v>
      </c>
      <c r="T9" s="5">
        <f>S9*10%</f>
        <v>39</v>
      </c>
    </row>
    <row r="10" spans="1:20" customHeight="1" ht="30">
      <c r="A10" s="2">
        <v>9</v>
      </c>
      <c r="B10" s="2" t="s">
        <v>67</v>
      </c>
      <c r="C10" s="2" t="s">
        <v>20</v>
      </c>
      <c r="D10" s="7">
        <f>D4+1</f>
        <v>12999</v>
      </c>
      <c r="E10" s="7">
        <f>E7+10</f>
        <v>32562</v>
      </c>
      <c r="F10" s="2">
        <v>101</v>
      </c>
      <c r="G10" s="8" t="s">
        <v>21</v>
      </c>
      <c r="H10" s="2">
        <v>917123456.0</v>
      </c>
      <c r="I10" s="2" t="s">
        <v>68</v>
      </c>
      <c r="J10" s="2" t="s">
        <v>69</v>
      </c>
      <c r="K10" s="2" t="s">
        <v>70</v>
      </c>
      <c r="L10" s="2" t="s">
        <v>71</v>
      </c>
      <c r="M10" s="2" t="s">
        <v>72</v>
      </c>
      <c r="N10" s="2">
        <v>219876543</v>
      </c>
      <c r="O10" s="2">
        <v>917123456.0</v>
      </c>
      <c r="P10" s="5">
        <v>3000</v>
      </c>
      <c r="Q10" s="5">
        <f>Q9-100</f>
        <v>850</v>
      </c>
      <c r="R10" s="2">
        <v>3</v>
      </c>
      <c r="S10" s="3">
        <f>(P10-Q10)/R10</f>
        <v>716.66666666667</v>
      </c>
      <c r="T10" s="5">
        <f>S10*10%</f>
        <v>71.666666666667</v>
      </c>
    </row>
    <row r="11" spans="1:20" customHeight="1" ht="30">
      <c r="A11" s="2">
        <v>10</v>
      </c>
      <c r="B11" s="2" t="s">
        <v>73</v>
      </c>
      <c r="C11" s="2" t="s">
        <v>28</v>
      </c>
      <c r="D11" s="7">
        <f>D5+1</f>
        <v>11117</v>
      </c>
      <c r="E11" s="7">
        <f>E8+1</f>
        <v>44842</v>
      </c>
      <c r="F11" s="2">
        <v>101</v>
      </c>
      <c r="G11" s="8" t="s">
        <v>21</v>
      </c>
      <c r="H11" s="2">
        <v>914567890.0</v>
      </c>
      <c r="I11" s="2" t="s">
        <v>74</v>
      </c>
      <c r="J11" s="2" t="s">
        <v>75</v>
      </c>
      <c r="K11" s="2" t="s">
        <v>76</v>
      </c>
      <c r="L11" s="2" t="s">
        <v>25</v>
      </c>
      <c r="M11" s="2" t="s">
        <v>77</v>
      </c>
      <c r="N11" s="2">
        <v>211234765</v>
      </c>
      <c r="O11" s="2">
        <v>914567890.0</v>
      </c>
      <c r="P11" s="5">
        <v>3100</v>
      </c>
      <c r="Q11" s="5">
        <f>Q10-100</f>
        <v>750</v>
      </c>
      <c r="R11" s="2">
        <v>6</v>
      </c>
      <c r="S11" s="3">
        <f>(P11-Q11)/R11</f>
        <v>391.66666666667</v>
      </c>
      <c r="T11" s="5">
        <f>S11*10%</f>
        <v>39.166666666667</v>
      </c>
    </row>
    <row r="12" spans="1:20" customHeight="1" ht="30">
      <c r="A12" s="2">
        <v>11</v>
      </c>
      <c r="B12" s="2" t="s">
        <v>78</v>
      </c>
      <c r="C12" s="2" t="s">
        <v>20</v>
      </c>
      <c r="D12" s="7">
        <f>D6-3</f>
        <v>12762</v>
      </c>
      <c r="E12" s="7">
        <f>E9-5</f>
        <v>44060</v>
      </c>
      <c r="F12" s="2">
        <v>101</v>
      </c>
      <c r="G12" s="8" t="s">
        <v>21</v>
      </c>
      <c r="H12" s="2">
        <v>915987654.0</v>
      </c>
      <c r="I12" s="2" t="s">
        <v>79</v>
      </c>
      <c r="J12" s="2" t="s">
        <v>80</v>
      </c>
      <c r="K12" s="2" t="s">
        <v>81</v>
      </c>
      <c r="L12" s="2" t="s">
        <v>25</v>
      </c>
      <c r="M12" s="2" t="s">
        <v>82</v>
      </c>
      <c r="N12" s="2">
        <v>213987654</v>
      </c>
      <c r="O12" s="2">
        <v>915987654.0</v>
      </c>
      <c r="P12" s="5">
        <v>2900</v>
      </c>
      <c r="Q12" s="5">
        <f>Q11+45</f>
        <v>795</v>
      </c>
      <c r="R12" s="2">
        <v>2</v>
      </c>
      <c r="S12" s="3">
        <f>(P12-Q12)/R12</f>
        <v>1052.5</v>
      </c>
      <c r="T12" s="5">
        <f>S12*10%</f>
        <v>105.25</v>
      </c>
    </row>
    <row r="13" spans="1:20" customHeight="1" ht="30">
      <c r="A13" s="2">
        <v>12</v>
      </c>
      <c r="B13" s="2" t="s">
        <v>83</v>
      </c>
      <c r="C13" s="2" t="s">
        <v>28</v>
      </c>
      <c r="D13" s="7">
        <f>D7+1</f>
        <v>15336</v>
      </c>
      <c r="E13" s="7">
        <f>E10+10</f>
        <v>32572</v>
      </c>
      <c r="F13" s="2">
        <v>101</v>
      </c>
      <c r="G13" s="8" t="s">
        <v>21</v>
      </c>
      <c r="H13" s="2">
        <v>913245678.0</v>
      </c>
      <c r="I13" s="2" t="s">
        <v>84</v>
      </c>
      <c r="J13" s="2" t="s">
        <v>85</v>
      </c>
      <c r="K13" s="2" t="s">
        <v>86</v>
      </c>
      <c r="L13" s="2" t="s">
        <v>25</v>
      </c>
      <c r="M13" s="2" t="s">
        <v>87</v>
      </c>
      <c r="N13" s="2">
        <v>212345678</v>
      </c>
      <c r="O13" s="2">
        <v>913245678.0</v>
      </c>
      <c r="P13" s="5">
        <v>2450</v>
      </c>
      <c r="Q13" s="5">
        <f>Q12+45</f>
        <v>840</v>
      </c>
      <c r="R13" s="2">
        <v>2</v>
      </c>
      <c r="S13" s="3">
        <f>(P13-Q13)/R13</f>
        <v>805</v>
      </c>
      <c r="T13" s="5">
        <f>S13*10%</f>
        <v>80.5</v>
      </c>
    </row>
    <row r="14" spans="1:20" customHeight="1" ht="30">
      <c r="A14" s="2">
        <v>13</v>
      </c>
      <c r="B14" s="2" t="s">
        <v>88</v>
      </c>
      <c r="C14" s="2" t="s">
        <v>20</v>
      </c>
      <c r="D14" s="7">
        <f>D8+1</f>
        <v>18161</v>
      </c>
      <c r="E14" s="7">
        <f>E11+1</f>
        <v>44843</v>
      </c>
      <c r="F14" s="2">
        <v>101</v>
      </c>
      <c r="G14" s="8" t="s">
        <v>21</v>
      </c>
      <c r="H14" s="2">
        <v>916234567.0</v>
      </c>
      <c r="I14" s="2" t="s">
        <v>89</v>
      </c>
      <c r="J14" s="2" t="s">
        <v>90</v>
      </c>
      <c r="K14" s="2" t="s">
        <v>91</v>
      </c>
      <c r="L14" s="2" t="s">
        <v>25</v>
      </c>
      <c r="M14" s="2" t="s">
        <v>92</v>
      </c>
      <c r="N14" s="2">
        <v>214567123</v>
      </c>
      <c r="O14" s="2">
        <v>916234567.0</v>
      </c>
      <c r="P14" s="5">
        <f>P7-100</f>
        <v>3100</v>
      </c>
      <c r="Q14" s="5">
        <f>Q13+45</f>
        <v>885</v>
      </c>
      <c r="R14" s="2">
        <v>3</v>
      </c>
      <c r="S14" s="3">
        <f>(P14-Q14)/R14</f>
        <v>738.33333333333</v>
      </c>
      <c r="T14" s="5">
        <f>S14*10%</f>
        <v>73.833333333333</v>
      </c>
    </row>
    <row r="15" spans="1:20" customHeight="1" ht="45">
      <c r="A15" s="2">
        <v>14</v>
      </c>
      <c r="B15" s="2" t="s">
        <v>93</v>
      </c>
      <c r="C15" s="2" t="s">
        <v>28</v>
      </c>
      <c r="D15" s="7">
        <f>D9-3</f>
        <v>14791</v>
      </c>
      <c r="E15" s="7">
        <f>E12-5</f>
        <v>44055</v>
      </c>
      <c r="F15" s="2">
        <v>101</v>
      </c>
      <c r="G15" s="8" t="s">
        <v>21</v>
      </c>
      <c r="H15" s="2">
        <v>912356789.0</v>
      </c>
      <c r="I15" s="2" t="s">
        <v>94</v>
      </c>
      <c r="J15" s="2" t="s">
        <v>95</v>
      </c>
      <c r="K15" s="2" t="s">
        <v>96</v>
      </c>
      <c r="L15" s="2" t="s">
        <v>97</v>
      </c>
      <c r="M15" s="2" t="s">
        <v>98</v>
      </c>
      <c r="N15" s="2">
        <v>211567123</v>
      </c>
      <c r="O15" s="2">
        <v>912356789.0</v>
      </c>
      <c r="P15" s="5">
        <f>P8-100</f>
        <v>2750</v>
      </c>
      <c r="Q15" s="5">
        <f>Q14+45</f>
        <v>930</v>
      </c>
      <c r="R15" s="2">
        <v>3</v>
      </c>
      <c r="S15" s="3">
        <f>(P15-Q15)/R15</f>
        <v>606.66666666667</v>
      </c>
      <c r="T15" s="5">
        <f>S15*10%</f>
        <v>60.666666666667</v>
      </c>
    </row>
    <row r="16" spans="1:20" customHeight="1" ht="30">
      <c r="A16" s="2">
        <v>15</v>
      </c>
      <c r="B16" s="2" t="s">
        <v>99</v>
      </c>
      <c r="C16" s="2" t="s">
        <v>20</v>
      </c>
      <c r="D16" s="7">
        <f>D10+1</f>
        <v>13000</v>
      </c>
      <c r="E16" s="7">
        <f>E13+10</f>
        <v>32582</v>
      </c>
      <c r="F16" s="2">
        <v>101</v>
      </c>
      <c r="G16" s="8" t="s">
        <v>21</v>
      </c>
      <c r="H16" s="2">
        <v>914567234.0</v>
      </c>
      <c r="I16" s="2" t="s">
        <v>100</v>
      </c>
      <c r="J16" s="2" t="s">
        <v>101</v>
      </c>
      <c r="K16" s="2" t="s">
        <v>102</v>
      </c>
      <c r="L16" s="2" t="s">
        <v>103</v>
      </c>
      <c r="M16" s="2" t="s">
        <v>104</v>
      </c>
      <c r="N16" s="2">
        <v>214123765</v>
      </c>
      <c r="O16" s="2">
        <v>914567234.0</v>
      </c>
      <c r="P16" s="5">
        <f>P9-100</f>
        <v>2800</v>
      </c>
      <c r="Q16" s="5">
        <f>Q15+45</f>
        <v>975</v>
      </c>
      <c r="R16" s="2">
        <v>4</v>
      </c>
      <c r="S16" s="3">
        <f>(P16-Q16)/R16</f>
        <v>456.25</v>
      </c>
      <c r="T16" s="5">
        <f>S16*10%</f>
        <v>45.625</v>
      </c>
    </row>
    <row r="17" spans="1:20" customHeight="1" ht="30">
      <c r="A17" s="2">
        <v>16</v>
      </c>
      <c r="B17" s="2" t="s">
        <v>105</v>
      </c>
      <c r="C17" s="2" t="s">
        <v>20</v>
      </c>
      <c r="D17" s="7">
        <f>D11+1</f>
        <v>11118</v>
      </c>
      <c r="E17" s="7">
        <f>E14+1</f>
        <v>44844</v>
      </c>
      <c r="F17" s="2">
        <v>101</v>
      </c>
      <c r="G17" s="8" t="s">
        <v>21</v>
      </c>
      <c r="H17" s="2">
        <v>916789543.0</v>
      </c>
      <c r="I17" s="2" t="s">
        <v>105</v>
      </c>
      <c r="J17" s="2" t="s">
        <v>106</v>
      </c>
      <c r="K17" s="2" t="s">
        <v>107</v>
      </c>
      <c r="L17" s="2" t="s">
        <v>25</v>
      </c>
      <c r="M17" s="2" t="s">
        <v>108</v>
      </c>
      <c r="N17" s="2">
        <v>216789543</v>
      </c>
      <c r="O17" s="2">
        <v>916789543.0</v>
      </c>
      <c r="P17" s="5">
        <f>P10-100</f>
        <v>2900</v>
      </c>
      <c r="Q17" s="5">
        <f>Q16+45</f>
        <v>1020</v>
      </c>
      <c r="R17" s="2">
        <v>2</v>
      </c>
      <c r="S17" s="3">
        <f>(P17-Q17)/R17</f>
        <v>940</v>
      </c>
      <c r="T17" s="5">
        <f>S17*10%</f>
        <v>94</v>
      </c>
    </row>
    <row r="18" spans="1:20" customHeight="1" ht="30">
      <c r="A18" s="2">
        <v>17</v>
      </c>
      <c r="B18" s="2" t="s">
        <v>109</v>
      </c>
      <c r="C18" s="2" t="s">
        <v>28</v>
      </c>
      <c r="D18" s="7">
        <f>D12-3</f>
        <v>12759</v>
      </c>
      <c r="E18" s="7">
        <f>E15-5</f>
        <v>44050</v>
      </c>
      <c r="F18" s="2">
        <v>101</v>
      </c>
      <c r="G18" s="8" t="s">
        <v>21</v>
      </c>
      <c r="H18" s="2">
        <v>911234567.0</v>
      </c>
      <c r="I18" s="2" t="s">
        <v>109</v>
      </c>
      <c r="J18" s="2" t="s">
        <v>110</v>
      </c>
      <c r="K18" s="2" t="s">
        <v>111</v>
      </c>
      <c r="L18" s="2" t="s">
        <v>25</v>
      </c>
      <c r="M18" s="2" t="s">
        <v>112</v>
      </c>
      <c r="N18" s="2">
        <v>217345678</v>
      </c>
      <c r="O18" s="2">
        <v>911234567.0</v>
      </c>
      <c r="P18" s="5">
        <f>P11-100</f>
        <v>3000</v>
      </c>
      <c r="Q18" s="5">
        <f>Q17+45</f>
        <v>1065</v>
      </c>
      <c r="R18" s="2">
        <v>5</v>
      </c>
      <c r="S18" s="3">
        <f>(P18-Q18)/R18</f>
        <v>387</v>
      </c>
      <c r="T18" s="5">
        <f>S18*10%</f>
        <v>38.7</v>
      </c>
    </row>
    <row r="19" spans="1:20" customHeight="1" ht="30">
      <c r="A19" s="2">
        <v>18</v>
      </c>
      <c r="B19" s="2" t="s">
        <v>113</v>
      </c>
      <c r="C19" s="2" t="s">
        <v>28</v>
      </c>
      <c r="D19" s="7">
        <f>D13+1</f>
        <v>15337</v>
      </c>
      <c r="E19" s="7">
        <f>E16+10</f>
        <v>32592</v>
      </c>
      <c r="F19" s="2">
        <v>101</v>
      </c>
      <c r="G19" s="8" t="s">
        <v>21</v>
      </c>
      <c r="H19" s="2">
        <v>912567890.0</v>
      </c>
      <c r="I19" s="2" t="s">
        <v>114</v>
      </c>
      <c r="J19" s="2" t="s">
        <v>115</v>
      </c>
      <c r="K19" s="2" t="s">
        <v>116</v>
      </c>
      <c r="L19" s="2" t="s">
        <v>117</v>
      </c>
      <c r="M19" s="2" t="s">
        <v>118</v>
      </c>
      <c r="N19" s="2">
        <v>219234567</v>
      </c>
      <c r="O19" s="2">
        <v>912567890.0</v>
      </c>
      <c r="P19" s="5">
        <f>P12-100</f>
        <v>2800</v>
      </c>
      <c r="Q19" s="5">
        <f>Q18+45</f>
        <v>1110</v>
      </c>
      <c r="R19" s="2">
        <v>4</v>
      </c>
      <c r="S19" s="3">
        <f>(P19-Q19)/R19</f>
        <v>422.5</v>
      </c>
      <c r="T19" s="5">
        <f>S19*10%</f>
        <v>42.25</v>
      </c>
    </row>
    <row r="20" spans="1:20" customHeight="1" ht="30">
      <c r="A20" s="2">
        <v>19</v>
      </c>
      <c r="B20" s="2" t="s">
        <v>119</v>
      </c>
      <c r="C20" s="2" t="s">
        <v>20</v>
      </c>
      <c r="D20" s="7">
        <f>D14+1</f>
        <v>18162</v>
      </c>
      <c r="E20" s="7">
        <f>E17+1</f>
        <v>44845</v>
      </c>
      <c r="F20" s="2">
        <v>101</v>
      </c>
      <c r="G20" s="8" t="s">
        <v>21</v>
      </c>
      <c r="H20" s="2">
        <v>913876543.0</v>
      </c>
      <c r="I20" s="2" t="s">
        <v>120</v>
      </c>
      <c r="J20" s="2" t="s">
        <v>121</v>
      </c>
      <c r="K20" s="2" t="s">
        <v>122</v>
      </c>
      <c r="L20" s="2" t="s">
        <v>25</v>
      </c>
      <c r="M20" s="2" t="s">
        <v>123</v>
      </c>
      <c r="N20" s="2">
        <v>211876543</v>
      </c>
      <c r="O20" s="2">
        <v>913876543.0</v>
      </c>
      <c r="P20" s="5">
        <f>P13-100</f>
        <v>2350</v>
      </c>
      <c r="Q20" s="5">
        <f>Q19+45</f>
        <v>1155</v>
      </c>
      <c r="R20" s="2">
        <v>4</v>
      </c>
      <c r="S20" s="3">
        <f>(P20-Q20)/R20</f>
        <v>298.75</v>
      </c>
      <c r="T20" s="5">
        <f>S20*10%</f>
        <v>29.875</v>
      </c>
    </row>
    <row r="21" spans="1:20" customHeight="1" ht="30">
      <c r="A21" s="2">
        <v>20</v>
      </c>
      <c r="B21" s="2" t="s">
        <v>124</v>
      </c>
      <c r="C21" s="2" t="s">
        <v>28</v>
      </c>
      <c r="D21" s="7">
        <f>D15-3</f>
        <v>14788</v>
      </c>
      <c r="E21" s="7">
        <f>E18-5</f>
        <v>44045</v>
      </c>
      <c r="F21" s="2">
        <v>101</v>
      </c>
      <c r="G21" s="8" t="s">
        <v>21</v>
      </c>
      <c r="H21" s="2">
        <v>915678432.0</v>
      </c>
      <c r="I21" s="2" t="s">
        <v>125</v>
      </c>
      <c r="J21" s="2" t="s">
        <v>126</v>
      </c>
      <c r="K21" s="2" t="s">
        <v>127</v>
      </c>
      <c r="L21" s="2" t="s">
        <v>103</v>
      </c>
      <c r="M21" s="2" t="s">
        <v>128</v>
      </c>
      <c r="N21" s="2">
        <v>214567234</v>
      </c>
      <c r="O21" s="2">
        <v>915678432.0</v>
      </c>
      <c r="P21" s="5">
        <f>P14-100</f>
        <v>3000</v>
      </c>
      <c r="Q21" s="5">
        <f>Q20+45</f>
        <v>1200</v>
      </c>
      <c r="R21" s="2">
        <v>3</v>
      </c>
      <c r="S21" s="3">
        <f>(P21-Q21)/R21</f>
        <v>600</v>
      </c>
      <c r="T21" s="5">
        <f>S21*10%</f>
        <v>60</v>
      </c>
    </row>
    <row r="22" spans="1:20" customHeight="1" ht="30">
      <c r="A22" s="2">
        <v>21</v>
      </c>
      <c r="B22" s="2" t="s">
        <v>129</v>
      </c>
      <c r="C22" s="2" t="s">
        <v>20</v>
      </c>
      <c r="D22" s="7">
        <f>D16+1</f>
        <v>13001</v>
      </c>
      <c r="E22" s="7">
        <f>E19+10</f>
        <v>32602</v>
      </c>
      <c r="F22" s="2">
        <v>101</v>
      </c>
      <c r="G22" s="8" t="s">
        <v>21</v>
      </c>
      <c r="H22" s="2">
        <v>914567123.0</v>
      </c>
      <c r="I22" s="2" t="s">
        <v>130</v>
      </c>
      <c r="J22" s="2" t="s">
        <v>131</v>
      </c>
      <c r="K22" s="2" t="s">
        <v>132</v>
      </c>
      <c r="L22" s="2" t="s">
        <v>25</v>
      </c>
      <c r="M22" s="2" t="s">
        <v>133</v>
      </c>
      <c r="N22" s="2">
        <v>216345678</v>
      </c>
      <c r="O22" s="2">
        <v>914567123.0</v>
      </c>
      <c r="P22" s="5">
        <f>P15-100</f>
        <v>2650</v>
      </c>
      <c r="Q22" s="5">
        <f>Q21+45</f>
        <v>1245</v>
      </c>
      <c r="R22" s="2">
        <v>4</v>
      </c>
      <c r="S22" s="3">
        <f>(P22-Q22)/R22</f>
        <v>351.25</v>
      </c>
      <c r="T22" s="5">
        <f>S22*10%</f>
        <v>35.125</v>
      </c>
    </row>
    <row r="23" spans="1:20" customHeight="1" ht="45">
      <c r="A23" s="2">
        <v>22</v>
      </c>
      <c r="B23" s="2" t="s">
        <v>134</v>
      </c>
      <c r="C23" s="2" t="s">
        <v>28</v>
      </c>
      <c r="D23" s="7">
        <f>D17+1</f>
        <v>11119</v>
      </c>
      <c r="E23" s="7">
        <f>E20+1</f>
        <v>44846</v>
      </c>
      <c r="F23" s="2">
        <v>101</v>
      </c>
      <c r="G23" s="8" t="s">
        <v>21</v>
      </c>
      <c r="H23" s="2">
        <v>912456789.0</v>
      </c>
      <c r="I23" s="2" t="s">
        <v>135</v>
      </c>
      <c r="J23" s="2" t="s">
        <v>136</v>
      </c>
      <c r="K23" s="2" t="s">
        <v>70</v>
      </c>
      <c r="L23" s="2" t="s">
        <v>117</v>
      </c>
      <c r="M23" s="2" t="s">
        <v>137</v>
      </c>
      <c r="N23" s="2">
        <v>219456789</v>
      </c>
      <c r="O23" s="2">
        <v>912456789.0</v>
      </c>
      <c r="P23" s="5">
        <f>P16-100</f>
        <v>2700</v>
      </c>
      <c r="Q23" s="5">
        <f>Q22+45</f>
        <v>1290</v>
      </c>
      <c r="R23" s="2">
        <v>3</v>
      </c>
      <c r="S23" s="3">
        <f>(P23-Q23)/R23</f>
        <v>470</v>
      </c>
      <c r="T23" s="5">
        <f>S23*10%</f>
        <v>47</v>
      </c>
    </row>
    <row r="24" spans="1:20" customHeight="1" ht="30">
      <c r="A24" s="2">
        <v>23</v>
      </c>
      <c r="B24" s="2" t="s">
        <v>138</v>
      </c>
      <c r="C24" s="2" t="s">
        <v>20</v>
      </c>
      <c r="D24" s="7">
        <f>D18-3</f>
        <v>12756</v>
      </c>
      <c r="E24" s="7">
        <f>E21-5</f>
        <v>44040</v>
      </c>
      <c r="F24" s="2">
        <v>101</v>
      </c>
      <c r="G24" s="8" t="s">
        <v>21</v>
      </c>
      <c r="H24" s="2">
        <v>917654321.0</v>
      </c>
      <c r="I24" s="2" t="s">
        <v>139</v>
      </c>
      <c r="J24" s="2" t="s">
        <v>140</v>
      </c>
      <c r="K24" s="2" t="s">
        <v>141</v>
      </c>
      <c r="L24" s="2" t="s">
        <v>97</v>
      </c>
      <c r="M24" s="2" t="s">
        <v>142</v>
      </c>
      <c r="N24" s="2">
        <v>217654321</v>
      </c>
      <c r="O24" s="2">
        <v>917654321.0</v>
      </c>
      <c r="P24" s="5">
        <f>P17-100</f>
        <v>2800</v>
      </c>
      <c r="Q24" s="5">
        <f>Q23+45</f>
        <v>1335</v>
      </c>
      <c r="R24" s="2">
        <v>3</v>
      </c>
      <c r="S24" s="3">
        <f>(P24-Q24)/R24</f>
        <v>488.33333333333</v>
      </c>
      <c r="T24" s="5">
        <f>S24*10%</f>
        <v>48.833333333333</v>
      </c>
    </row>
    <row r="25" spans="1:20" customHeight="1" ht="30">
      <c r="A25" s="2">
        <v>24</v>
      </c>
      <c r="B25" s="2" t="s">
        <v>143</v>
      </c>
      <c r="C25" s="2" t="s">
        <v>28</v>
      </c>
      <c r="D25" s="7">
        <f>D19+1</f>
        <v>15338</v>
      </c>
      <c r="E25" s="7">
        <f>E22+10</f>
        <v>32612</v>
      </c>
      <c r="F25" s="2">
        <v>101</v>
      </c>
      <c r="G25" s="8" t="s">
        <v>21</v>
      </c>
      <c r="H25" s="2">
        <v>919234567.0</v>
      </c>
      <c r="I25" s="2" t="s">
        <v>144</v>
      </c>
      <c r="J25" s="2" t="s">
        <v>145</v>
      </c>
      <c r="K25" s="2" t="s">
        <v>76</v>
      </c>
      <c r="L25" s="2" t="s">
        <v>25</v>
      </c>
      <c r="M25" s="2" t="s">
        <v>146</v>
      </c>
      <c r="N25" s="2">
        <v>211234543</v>
      </c>
      <c r="O25" s="2">
        <v>919234567.0</v>
      </c>
      <c r="P25" s="5">
        <f>P18-100</f>
        <v>2900</v>
      </c>
      <c r="Q25" s="5">
        <f>Q24-100</f>
        <v>1235</v>
      </c>
      <c r="R25" s="2">
        <v>4</v>
      </c>
      <c r="S25" s="3">
        <f>(P25-Q25)/R25</f>
        <v>416.25</v>
      </c>
      <c r="T25" s="5">
        <f>S25*10%</f>
        <v>41.625</v>
      </c>
    </row>
    <row r="26" spans="1:20" customHeight="1" ht="30">
      <c r="A26" s="2">
        <v>25</v>
      </c>
      <c r="B26" s="2" t="s">
        <v>147</v>
      </c>
      <c r="C26" s="2" t="s">
        <v>28</v>
      </c>
      <c r="D26" s="7">
        <f>D20+1</f>
        <v>18163</v>
      </c>
      <c r="E26" s="7">
        <f>E23+1</f>
        <v>44847</v>
      </c>
      <c r="F26" s="2">
        <v>101</v>
      </c>
      <c r="G26" s="8" t="s">
        <v>21</v>
      </c>
      <c r="H26" s="2">
        <v>916543789.0</v>
      </c>
      <c r="I26" s="2" t="s">
        <v>148</v>
      </c>
      <c r="J26" s="2" t="s">
        <v>149</v>
      </c>
      <c r="K26" s="2" t="s">
        <v>150</v>
      </c>
      <c r="L26" s="2" t="s">
        <v>71</v>
      </c>
      <c r="M26" s="2" t="s">
        <v>151</v>
      </c>
      <c r="N26" s="2">
        <v>219987654</v>
      </c>
      <c r="O26" s="2">
        <v>916543789.0</v>
      </c>
      <c r="P26" s="5">
        <f>P19-100</f>
        <v>2700</v>
      </c>
      <c r="Q26" s="5">
        <f>Q25-100</f>
        <v>1135</v>
      </c>
      <c r="R26" s="2">
        <v>5</v>
      </c>
      <c r="S26" s="3">
        <f>(P26-Q26)/R26</f>
        <v>313</v>
      </c>
      <c r="T26" s="5">
        <f>S26*10%</f>
        <v>31.3</v>
      </c>
    </row>
    <row r="27" spans="1:20" customHeight="1" ht="30">
      <c r="A27" s="2">
        <v>26</v>
      </c>
      <c r="B27" s="2" t="s">
        <v>152</v>
      </c>
      <c r="C27" s="2" t="s">
        <v>20</v>
      </c>
      <c r="D27" s="7">
        <f>D21-3</f>
        <v>14785</v>
      </c>
      <c r="E27" s="7">
        <f>E24-5</f>
        <v>44035</v>
      </c>
      <c r="F27" s="2">
        <v>101</v>
      </c>
      <c r="G27" s="8" t="s">
        <v>21</v>
      </c>
      <c r="H27" s="2">
        <v>914345678.0</v>
      </c>
      <c r="I27" s="2" t="s">
        <v>153</v>
      </c>
      <c r="J27" s="2" t="s">
        <v>154</v>
      </c>
      <c r="K27" s="2" t="s">
        <v>155</v>
      </c>
      <c r="L27" s="2" t="s">
        <v>25</v>
      </c>
      <c r="M27" s="2" t="s">
        <v>156</v>
      </c>
      <c r="N27" s="2">
        <v>217345987</v>
      </c>
      <c r="O27" s="2">
        <v>914345678.0</v>
      </c>
      <c r="P27" s="5">
        <f>P20-100</f>
        <v>2250</v>
      </c>
      <c r="Q27" s="5">
        <f>Q26-100</f>
        <v>1035</v>
      </c>
      <c r="R27" s="2">
        <v>3</v>
      </c>
      <c r="S27" s="3">
        <f>(P27-Q27)/R27</f>
        <v>405</v>
      </c>
      <c r="T27" s="5">
        <f>S27*10%</f>
        <v>40.5</v>
      </c>
    </row>
    <row r="28" spans="1:20" customHeight="1" ht="30">
      <c r="A28" s="2">
        <v>27</v>
      </c>
      <c r="B28" s="2" t="s">
        <v>157</v>
      </c>
      <c r="C28" s="2" t="s">
        <v>28</v>
      </c>
      <c r="D28" s="7">
        <f>D22+1</f>
        <v>13002</v>
      </c>
      <c r="E28" s="7">
        <f>E25+10</f>
        <v>32622</v>
      </c>
      <c r="F28" s="2">
        <v>101</v>
      </c>
      <c r="G28" s="8" t="s">
        <v>21</v>
      </c>
      <c r="H28" s="2">
        <v>912134567.0</v>
      </c>
      <c r="I28" s="2" t="s">
        <v>158</v>
      </c>
      <c r="J28" s="2" t="s">
        <v>159</v>
      </c>
      <c r="K28" s="2" t="s">
        <v>160</v>
      </c>
      <c r="L28" s="2" t="s">
        <v>25</v>
      </c>
      <c r="M28" s="2" t="s">
        <v>161</v>
      </c>
      <c r="N28" s="2">
        <v>212134567</v>
      </c>
      <c r="O28" s="2">
        <v>912134567.0</v>
      </c>
      <c r="P28" s="5">
        <f>P21-100</f>
        <v>2900</v>
      </c>
      <c r="Q28" s="5">
        <f>Q27-100</f>
        <v>935</v>
      </c>
      <c r="R28" s="2">
        <v>3</v>
      </c>
      <c r="S28" s="3">
        <f>(P28-Q28)/R28</f>
        <v>655</v>
      </c>
      <c r="T28" s="5">
        <f>S28*10%</f>
        <v>65.5</v>
      </c>
    </row>
    <row r="29" spans="1:20" customHeight="1" ht="30">
      <c r="A29" s="2">
        <v>28</v>
      </c>
      <c r="B29" s="2" t="s">
        <v>162</v>
      </c>
      <c r="C29" s="2" t="s">
        <v>20</v>
      </c>
      <c r="D29" s="7">
        <f>D23+1</f>
        <v>11120</v>
      </c>
      <c r="E29" s="7">
        <f>E26+1</f>
        <v>44848</v>
      </c>
      <c r="F29" s="2">
        <v>101</v>
      </c>
      <c r="G29" s="8" t="s">
        <v>21</v>
      </c>
      <c r="H29" s="2">
        <v>915234567.0</v>
      </c>
      <c r="I29" s="2" t="s">
        <v>163</v>
      </c>
      <c r="J29" s="2" t="s">
        <v>164</v>
      </c>
      <c r="K29" s="2" t="s">
        <v>165</v>
      </c>
      <c r="L29" s="2" t="s">
        <v>25</v>
      </c>
      <c r="M29" s="2" t="s">
        <v>166</v>
      </c>
      <c r="N29" s="2">
        <v>213234567</v>
      </c>
      <c r="O29" s="2">
        <v>915234567.0</v>
      </c>
      <c r="P29" s="5">
        <f>P22-100</f>
        <v>2550</v>
      </c>
      <c r="Q29" s="5">
        <f>Q28-100</f>
        <v>835</v>
      </c>
      <c r="R29" s="2">
        <v>4</v>
      </c>
      <c r="S29" s="3">
        <f>(P29-Q29)/R29</f>
        <v>428.75</v>
      </c>
      <c r="T29" s="5">
        <f>S29*10%</f>
        <v>42.875</v>
      </c>
    </row>
    <row r="30" spans="1:20" customHeight="1" ht="30">
      <c r="A30" s="2">
        <v>29</v>
      </c>
      <c r="B30" s="2" t="s">
        <v>167</v>
      </c>
      <c r="C30" s="2" t="s">
        <v>28</v>
      </c>
      <c r="D30" s="7">
        <f>D24-3</f>
        <v>12753</v>
      </c>
      <c r="E30" s="7">
        <f>E27-5</f>
        <v>44030</v>
      </c>
      <c r="F30" s="2">
        <v>101</v>
      </c>
      <c r="G30" s="8" t="s">
        <v>21</v>
      </c>
      <c r="H30" s="2">
        <v>913456789.0</v>
      </c>
      <c r="I30" s="2" t="s">
        <v>168</v>
      </c>
      <c r="J30" s="2" t="s">
        <v>169</v>
      </c>
      <c r="K30" s="2" t="s">
        <v>170</v>
      </c>
      <c r="L30" s="2" t="s">
        <v>117</v>
      </c>
      <c r="M30" s="2" t="s">
        <v>171</v>
      </c>
      <c r="N30" s="2">
        <v>219234678</v>
      </c>
      <c r="O30" s="2">
        <v>913456789.0</v>
      </c>
      <c r="P30" s="5">
        <f>P23-100</f>
        <v>2600</v>
      </c>
      <c r="Q30" s="5">
        <f>Q29-100</f>
        <v>735</v>
      </c>
      <c r="R30" s="2">
        <v>3</v>
      </c>
      <c r="S30" s="3">
        <f>(P30-Q30)/R30</f>
        <v>621.66666666667</v>
      </c>
      <c r="T30" s="5">
        <f>S30*10%</f>
        <v>62.166666666667</v>
      </c>
    </row>
    <row r="31" spans="1:20" customHeight="1" ht="30">
      <c r="A31" s="2">
        <v>30</v>
      </c>
      <c r="B31" s="2" t="s">
        <v>172</v>
      </c>
      <c r="C31" s="2" t="s">
        <v>20</v>
      </c>
      <c r="D31" s="7">
        <f>D25+1</f>
        <v>15339</v>
      </c>
      <c r="E31" s="7">
        <f>E28+10</f>
        <v>32632</v>
      </c>
      <c r="F31" s="2">
        <v>101</v>
      </c>
      <c r="G31" s="8" t="s">
        <v>21</v>
      </c>
      <c r="H31" s="2">
        <v>916876543.0</v>
      </c>
      <c r="I31" s="2" t="s">
        <v>173</v>
      </c>
      <c r="J31" s="2" t="s">
        <v>174</v>
      </c>
      <c r="K31" s="2" t="s">
        <v>96</v>
      </c>
      <c r="L31" s="2" t="s">
        <v>25</v>
      </c>
      <c r="M31" s="2" t="s">
        <v>175</v>
      </c>
      <c r="N31" s="2">
        <v>211345678</v>
      </c>
      <c r="O31" s="2">
        <v>916876543.0</v>
      </c>
      <c r="P31" s="5">
        <f>P24-100</f>
        <v>2700</v>
      </c>
      <c r="Q31" s="5">
        <f>Q30-100</f>
        <v>635</v>
      </c>
      <c r="R31" s="2">
        <v>2</v>
      </c>
      <c r="S31" s="3">
        <f>(P31-Q31)/R31</f>
        <v>1032.5</v>
      </c>
      <c r="T31" s="5">
        <f>S31*10%</f>
        <v>103.25</v>
      </c>
    </row>
    <row r="32" spans="1:20" customHeight="1" ht="45">
      <c r="A32" s="2">
        <v>31</v>
      </c>
      <c r="B32" s="2" t="s">
        <v>176</v>
      </c>
      <c r="C32" s="2" t="s">
        <v>28</v>
      </c>
      <c r="D32" s="7">
        <f>D26+1</f>
        <v>18164</v>
      </c>
      <c r="E32" s="7">
        <f>E29+1</f>
        <v>44849</v>
      </c>
      <c r="F32" s="2">
        <v>101</v>
      </c>
      <c r="G32" s="8" t="s">
        <v>21</v>
      </c>
      <c r="H32" s="2">
        <v>914678432.0</v>
      </c>
      <c r="I32" s="2" t="s">
        <v>177</v>
      </c>
      <c r="J32" s="2" t="s">
        <v>178</v>
      </c>
      <c r="K32" s="2" t="s">
        <v>179</v>
      </c>
      <c r="L32" s="2" t="s">
        <v>117</v>
      </c>
      <c r="M32" s="2" t="s">
        <v>180</v>
      </c>
      <c r="N32" s="2">
        <v>219876543</v>
      </c>
      <c r="O32" s="2">
        <v>914678432.0</v>
      </c>
      <c r="P32" s="5">
        <f>P25-100</f>
        <v>2800</v>
      </c>
      <c r="Q32" s="5">
        <f>Q31-100</f>
        <v>535</v>
      </c>
      <c r="R32" s="2">
        <v>4</v>
      </c>
      <c r="S32" s="3">
        <f>(P32-Q32)/R32</f>
        <v>566.25</v>
      </c>
      <c r="T32" s="5">
        <f>S32*10%</f>
        <v>56.625</v>
      </c>
    </row>
    <row r="33" spans="1:20" customHeight="1" ht="30">
      <c r="A33" s="2">
        <v>32</v>
      </c>
      <c r="B33" s="2" t="s">
        <v>181</v>
      </c>
      <c r="C33" s="2" t="s">
        <v>20</v>
      </c>
      <c r="D33" s="7">
        <f>D27-3</f>
        <v>14782</v>
      </c>
      <c r="E33" s="7">
        <f>E30-5</f>
        <v>44025</v>
      </c>
      <c r="F33" s="2">
        <v>101</v>
      </c>
      <c r="G33" s="8" t="s">
        <v>21</v>
      </c>
      <c r="H33" s="2">
        <v>911234876.0</v>
      </c>
      <c r="I33" s="2" t="s">
        <v>182</v>
      </c>
      <c r="J33" s="2" t="s">
        <v>183</v>
      </c>
      <c r="K33" s="2" t="s">
        <v>184</v>
      </c>
      <c r="L33" s="2" t="s">
        <v>97</v>
      </c>
      <c r="M33" s="2" t="s">
        <v>185</v>
      </c>
      <c r="N33" s="2">
        <v>214567876</v>
      </c>
      <c r="O33" s="2">
        <v>911234876.0</v>
      </c>
      <c r="P33" s="5">
        <f>P26-100</f>
        <v>2600</v>
      </c>
      <c r="Q33" s="5">
        <f>Q32-100</f>
        <v>435</v>
      </c>
      <c r="R33" s="2">
        <v>3</v>
      </c>
      <c r="S33" s="3">
        <f>(P33-Q33)/R33</f>
        <v>721.66666666667</v>
      </c>
      <c r="T33" s="5">
        <f>S33*10%</f>
        <v>72.166666666667</v>
      </c>
    </row>
    <row r="34" spans="1:20" customHeight="1" ht="30">
      <c r="A34" s="2">
        <v>33</v>
      </c>
      <c r="B34" s="2" t="s">
        <v>186</v>
      </c>
      <c r="C34" s="2" t="s">
        <v>28</v>
      </c>
      <c r="D34" s="7">
        <f>D28+1</f>
        <v>13003</v>
      </c>
      <c r="E34" s="7">
        <f>E31+10</f>
        <v>32642</v>
      </c>
      <c r="F34" s="2">
        <v>101</v>
      </c>
      <c r="G34" s="8" t="s">
        <v>21</v>
      </c>
      <c r="H34" s="2">
        <v>919345678.0</v>
      </c>
      <c r="I34" s="2" t="s">
        <v>187</v>
      </c>
      <c r="J34" s="2" t="s">
        <v>188</v>
      </c>
      <c r="K34" s="2" t="s">
        <v>179</v>
      </c>
      <c r="L34" s="2" t="s">
        <v>117</v>
      </c>
      <c r="M34" s="9" t="s">
        <v>189</v>
      </c>
      <c r="N34" s="2">
        <v>217985474</v>
      </c>
      <c r="O34" s="2">
        <v>917324510.0</v>
      </c>
      <c r="P34" s="5">
        <f>P27-100</f>
        <v>2150</v>
      </c>
      <c r="Q34" s="5">
        <f>Q33-100</f>
        <v>335</v>
      </c>
      <c r="R34" s="2">
        <v>3</v>
      </c>
      <c r="S34" s="3">
        <f>(P34-Q34)/R34</f>
        <v>605</v>
      </c>
      <c r="T34" s="5">
        <f>S34*10%</f>
        <v>60.5</v>
      </c>
    </row>
    <row r="35" spans="1:20" customHeight="1" ht="30">
      <c r="A35" s="2">
        <v>34</v>
      </c>
      <c r="B35" s="2" t="s">
        <v>190</v>
      </c>
      <c r="C35" s="2" t="s">
        <v>20</v>
      </c>
      <c r="D35" s="7">
        <f>D29+1</f>
        <v>11121</v>
      </c>
      <c r="E35" s="7">
        <f>E32+1</f>
        <v>44850</v>
      </c>
      <c r="F35" s="2">
        <v>101</v>
      </c>
      <c r="G35" s="8" t="s">
        <v>21</v>
      </c>
      <c r="H35" s="2">
        <v>913654789.0</v>
      </c>
      <c r="I35" s="2" t="s">
        <v>191</v>
      </c>
      <c r="J35" s="2" t="s">
        <v>192</v>
      </c>
      <c r="K35" s="2" t="s">
        <v>179</v>
      </c>
      <c r="L35" s="2" t="s">
        <v>117</v>
      </c>
      <c r="M35" s="6" t="s">
        <v>193</v>
      </c>
      <c r="N35" s="2">
        <v>219876543</v>
      </c>
      <c r="O35" s="2">
        <v>914678432.0</v>
      </c>
      <c r="P35" s="5">
        <f>P28-100</f>
        <v>2800</v>
      </c>
      <c r="Q35" s="5">
        <f>Q34-100</f>
        <v>235</v>
      </c>
      <c r="R35" s="2">
        <v>4</v>
      </c>
      <c r="S35" s="3">
        <f>(P35-Q35)/R35</f>
        <v>641.25</v>
      </c>
      <c r="T35" s="5">
        <f>S35*10%</f>
        <v>64.125</v>
      </c>
    </row>
    <row r="36" spans="1:20" customHeight="1" ht="30">
      <c r="A36" s="2">
        <v>35</v>
      </c>
      <c r="B36" s="2" t="s">
        <v>194</v>
      </c>
      <c r="C36" s="2" t="s">
        <v>28</v>
      </c>
      <c r="D36" s="7">
        <f>D30-3</f>
        <v>12750</v>
      </c>
      <c r="E36" s="7">
        <f>E33-5</f>
        <v>44020</v>
      </c>
      <c r="F36" s="2">
        <v>101</v>
      </c>
      <c r="G36" s="8" t="s">
        <v>21</v>
      </c>
      <c r="H36" s="2">
        <v>917876543.0</v>
      </c>
      <c r="I36" s="2" t="s">
        <v>195</v>
      </c>
      <c r="J36" s="2" t="s">
        <v>196</v>
      </c>
      <c r="K36" s="2" t="s">
        <v>184</v>
      </c>
      <c r="L36" s="2" t="s">
        <v>97</v>
      </c>
      <c r="M36" s="6" t="s">
        <v>197</v>
      </c>
      <c r="N36" s="2">
        <v>214567876</v>
      </c>
      <c r="O36" s="2">
        <v>911234876.0</v>
      </c>
      <c r="P36" s="5">
        <f>P29-100</f>
        <v>2450</v>
      </c>
      <c r="Q36" s="5">
        <f>Q35-100</f>
        <v>135</v>
      </c>
      <c r="R36" s="2">
        <v>5</v>
      </c>
      <c r="S36" s="3">
        <f>(P36-Q36)/R36</f>
        <v>463</v>
      </c>
      <c r="T36" s="5">
        <f>S36*10%</f>
        <v>46.3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M35" r:id="rId_hyperlink_1"/>
    <hyperlink ref="M36" r:id="rId_hyperlink_2"/>
    <hyperlink ref="M34" r:id="rId_hyperlink_3"/>
  </hyperlink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 Pereira Lopes Moura</dc:creator>
  <cp:lastModifiedBy>Fernando Henrique Pereira Lopes Moura</cp:lastModifiedBy>
  <dcterms:created xsi:type="dcterms:W3CDTF">2024-10-19T23:57:13+03:00</dcterms:created>
  <dcterms:modified xsi:type="dcterms:W3CDTF">2024-10-20T12:35:07+03:00</dcterms:modified>
  <dc:title>Untitled Spreadsheet</dc:title>
  <dc:description/>
  <dc:subject/>
  <cp:keywords/>
  <cp:category/>
</cp:coreProperties>
</file>