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\PycharmProjects\spider\excel_cal_liming\"/>
    </mc:Choice>
  </mc:AlternateContent>
  <bookViews>
    <workbookView xWindow="360" yWindow="108" windowWidth="16152" windowHeight="9192" tabRatio="728" activeTab="25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3" sheetId="13" r:id="rId12"/>
    <sheet name="14" sheetId="14" r:id="rId13"/>
    <sheet name="15" sheetId="15" r:id="rId14"/>
    <sheet name="16" sheetId="16" r:id="rId15"/>
    <sheet name="18" sheetId="18" r:id="rId16"/>
    <sheet name="19" sheetId="19" r:id="rId17"/>
    <sheet name="20" sheetId="20" r:id="rId18"/>
    <sheet name="21" sheetId="21" r:id="rId19"/>
    <sheet name="22" sheetId="22" r:id="rId20"/>
    <sheet name="23" sheetId="23" r:id="rId21"/>
    <sheet name="24" sheetId="24" r:id="rId22"/>
    <sheet name="25" sheetId="25" r:id="rId23"/>
    <sheet name="26" sheetId="26" r:id="rId24"/>
    <sheet name="27" sheetId="27" r:id="rId25"/>
    <sheet name="28" sheetId="28" r:id="rId26"/>
  </sheets>
  <externalReferences>
    <externalReference r:id="rId27"/>
  </externalReferences>
  <calcPr calcId="162913" calcOnSave="0"/>
</workbook>
</file>

<file path=xl/calcChain.xml><?xml version="1.0" encoding="utf-8"?>
<calcChain xmlns="http://schemas.openxmlformats.org/spreadsheetml/2006/main">
  <c r="N47" i="2" l="1"/>
  <c r="N44" i="2"/>
  <c r="D58" i="2"/>
  <c r="E58" i="2"/>
  <c r="F58" i="2"/>
  <c r="G58" i="2"/>
  <c r="H58" i="2"/>
  <c r="I58" i="2"/>
  <c r="J58" i="2"/>
  <c r="K58" i="2"/>
  <c r="C58" i="2"/>
  <c r="M47" i="2"/>
  <c r="P43" i="2"/>
  <c r="M44" i="2"/>
  <c r="O44" i="2"/>
  <c r="P44" i="2"/>
  <c r="P45" i="2"/>
  <c r="P46" i="2"/>
  <c r="O47" i="2"/>
  <c r="P47" i="2"/>
  <c r="P48" i="2"/>
  <c r="P49" i="2"/>
  <c r="P50" i="2"/>
  <c r="P51" i="2"/>
  <c r="P52" i="2"/>
  <c r="P53" i="2"/>
  <c r="K6" i="2"/>
  <c r="D27" i="2"/>
  <c r="E27" i="2"/>
  <c r="F27" i="2"/>
  <c r="G27" i="2"/>
  <c r="H27" i="2"/>
  <c r="I27" i="2"/>
  <c r="J27" i="2"/>
  <c r="K27" i="2"/>
  <c r="C27" i="2"/>
  <c r="M55" i="5" l="1"/>
  <c r="N55" i="5"/>
  <c r="O55" i="5"/>
  <c r="P55" i="5"/>
  <c r="M56" i="5"/>
  <c r="N56" i="5"/>
  <c r="O56" i="5"/>
  <c r="P56" i="5"/>
  <c r="M57" i="5"/>
  <c r="N57" i="5"/>
  <c r="O57" i="5"/>
  <c r="P57" i="5"/>
  <c r="M43" i="5"/>
  <c r="N43" i="5"/>
  <c r="O43" i="5"/>
  <c r="P43" i="5"/>
  <c r="M44" i="5"/>
  <c r="N44" i="5"/>
  <c r="O44" i="5"/>
  <c r="P44" i="5"/>
  <c r="M45" i="5"/>
  <c r="N45" i="5"/>
  <c r="O45" i="5"/>
  <c r="P45" i="5"/>
  <c r="M46" i="5"/>
  <c r="N46" i="5"/>
  <c r="O46" i="5"/>
  <c r="P46" i="5"/>
  <c r="M47" i="5"/>
  <c r="N47" i="5"/>
  <c r="O47" i="5"/>
  <c r="P47" i="5"/>
  <c r="M48" i="5"/>
  <c r="N48" i="5"/>
  <c r="O48" i="5"/>
  <c r="P48" i="5"/>
  <c r="M49" i="5"/>
  <c r="N49" i="5"/>
  <c r="O49" i="5"/>
  <c r="P49" i="5"/>
  <c r="M50" i="5"/>
  <c r="N50" i="5"/>
  <c r="O50" i="5"/>
  <c r="P50" i="5"/>
  <c r="M51" i="5"/>
  <c r="N51" i="5"/>
  <c r="O51" i="5"/>
  <c r="P51" i="5"/>
  <c r="M52" i="5"/>
  <c r="N52" i="5"/>
  <c r="O52" i="5"/>
  <c r="P52" i="5"/>
  <c r="M53" i="5"/>
  <c r="N53" i="5"/>
  <c r="O53" i="5"/>
  <c r="P53" i="5"/>
  <c r="M54" i="5"/>
  <c r="N54" i="5"/>
  <c r="O54" i="5"/>
  <c r="P54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M17" i="5"/>
  <c r="N17" i="5"/>
  <c r="O17" i="5"/>
  <c r="P17" i="5"/>
  <c r="M18" i="5"/>
  <c r="N18" i="5"/>
  <c r="O18" i="5"/>
  <c r="P18" i="5"/>
  <c r="M19" i="5"/>
  <c r="N19" i="5"/>
  <c r="O19" i="5"/>
  <c r="P19" i="5"/>
  <c r="M20" i="5"/>
  <c r="N20" i="5"/>
  <c r="O20" i="5"/>
  <c r="P20" i="5"/>
  <c r="M21" i="5"/>
  <c r="N21" i="5"/>
  <c r="O21" i="5"/>
  <c r="P21" i="5"/>
  <c r="M22" i="5"/>
  <c r="N22" i="5"/>
  <c r="O22" i="5"/>
  <c r="P22" i="5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M12" i="1"/>
  <c r="M13" i="1"/>
  <c r="M14" i="1"/>
  <c r="M15" i="1"/>
  <c r="M16" i="1"/>
  <c r="M17" i="1"/>
  <c r="M18" i="1"/>
  <c r="M19" i="1"/>
  <c r="M20" i="1"/>
  <c r="M21" i="1"/>
  <c r="M22" i="1"/>
  <c r="M43" i="1"/>
  <c r="M44" i="1"/>
  <c r="M45" i="1"/>
  <c r="M46" i="1"/>
  <c r="M47" i="1"/>
  <c r="M48" i="1"/>
  <c r="M49" i="1"/>
  <c r="M50" i="1"/>
  <c r="M51" i="1"/>
  <c r="M52" i="1"/>
  <c r="M53" i="1"/>
  <c r="J37" i="2"/>
  <c r="I37" i="2"/>
  <c r="H37" i="2"/>
  <c r="G37" i="2"/>
  <c r="F37" i="2"/>
  <c r="E37" i="2"/>
  <c r="P42" i="2" l="1"/>
  <c r="N38" i="2"/>
  <c r="M45" i="2"/>
  <c r="M40" i="2"/>
  <c r="P41" i="2"/>
  <c r="O51" i="2"/>
  <c r="O46" i="2"/>
  <c r="N49" i="2"/>
  <c r="N43" i="2"/>
  <c r="M39" i="2"/>
  <c r="O53" i="2"/>
  <c r="M46" i="2"/>
  <c r="P40" i="2"/>
  <c r="O49" i="2"/>
  <c r="O45" i="2"/>
  <c r="N42" i="2"/>
  <c r="P39" i="2"/>
  <c r="O42" i="2"/>
  <c r="N53" i="2"/>
  <c r="N41" i="2"/>
  <c r="P38" i="2"/>
  <c r="O40" i="2"/>
  <c r="N46" i="2"/>
  <c r="N40" i="2"/>
  <c r="M53" i="2"/>
  <c r="M42" i="2"/>
  <c r="O39" i="2"/>
  <c r="N51" i="2"/>
  <c r="N45" i="2"/>
  <c r="N39" i="2"/>
  <c r="N48" i="2"/>
  <c r="M38" i="2"/>
  <c r="O52" i="2"/>
  <c r="M43" i="2"/>
  <c r="M52" i="2"/>
  <c r="M48" i="2"/>
  <c r="O50" i="2"/>
  <c r="O38" i="2"/>
  <c r="N50" i="2"/>
  <c r="M51" i="2"/>
  <c r="M50" i="2"/>
  <c r="M49" i="2"/>
  <c r="O48" i="2"/>
  <c r="O43" i="2"/>
  <c r="M41" i="2"/>
  <c r="N52" i="2"/>
  <c r="O41" i="2"/>
  <c r="K58" i="28"/>
  <c r="J58" i="28"/>
  <c r="I58" i="28"/>
  <c r="H58" i="28"/>
  <c r="G58" i="28"/>
  <c r="F58" i="28"/>
  <c r="E58" i="28"/>
  <c r="D58" i="28"/>
  <c r="C58" i="28"/>
  <c r="J37" i="28"/>
  <c r="H37" i="28"/>
  <c r="G37" i="28"/>
  <c r="D37" i="28"/>
  <c r="C37" i="28"/>
  <c r="P10" i="28"/>
  <c r="K6" i="28"/>
  <c r="N10" i="28"/>
  <c r="H5" i="28"/>
  <c r="G5" i="28"/>
  <c r="D5" i="28"/>
  <c r="D6" i="28" s="1"/>
  <c r="C5" i="28"/>
  <c r="N8" i="28" s="1"/>
  <c r="K58" i="27"/>
  <c r="J58" i="27"/>
  <c r="I58" i="27"/>
  <c r="H58" i="27"/>
  <c r="G58" i="27"/>
  <c r="F58" i="27"/>
  <c r="E58" i="27"/>
  <c r="D58" i="27"/>
  <c r="C58" i="27"/>
  <c r="J37" i="27"/>
  <c r="H37" i="27"/>
  <c r="G37" i="27"/>
  <c r="D37" i="27"/>
  <c r="C37" i="27"/>
  <c r="P10" i="27"/>
  <c r="K6" i="27"/>
  <c r="N10" i="27"/>
  <c r="H5" i="27"/>
  <c r="G5" i="27"/>
  <c r="D5" i="27"/>
  <c r="D6" i="27" s="1"/>
  <c r="C5" i="27"/>
  <c r="K58" i="26"/>
  <c r="J58" i="26"/>
  <c r="I58" i="26"/>
  <c r="H58" i="26"/>
  <c r="G58" i="26"/>
  <c r="F58" i="26"/>
  <c r="E58" i="26"/>
  <c r="D58" i="26"/>
  <c r="C58" i="26"/>
  <c r="J37" i="26"/>
  <c r="H37" i="26"/>
  <c r="G37" i="26"/>
  <c r="D37" i="26"/>
  <c r="C37" i="26"/>
  <c r="P10" i="26"/>
  <c r="K6" i="26"/>
  <c r="N10" i="26"/>
  <c r="H5" i="26"/>
  <c r="G5" i="26"/>
  <c r="M10" i="26" s="1"/>
  <c r="D5" i="26"/>
  <c r="D6" i="26" s="1"/>
  <c r="C5" i="26"/>
  <c r="N8" i="26" s="1"/>
  <c r="K58" i="25"/>
  <c r="J58" i="25"/>
  <c r="I58" i="25"/>
  <c r="H58" i="25"/>
  <c r="G58" i="25"/>
  <c r="F58" i="25"/>
  <c r="E58" i="25"/>
  <c r="D58" i="25"/>
  <c r="C58" i="25"/>
  <c r="J37" i="25"/>
  <c r="H37" i="25"/>
  <c r="G37" i="25"/>
  <c r="D37" i="25"/>
  <c r="C37" i="25"/>
  <c r="P10" i="25"/>
  <c r="K6" i="25"/>
  <c r="N10" i="25"/>
  <c r="H5" i="25"/>
  <c r="G5" i="25"/>
  <c r="D5" i="25"/>
  <c r="D6" i="25" s="1"/>
  <c r="C5" i="25"/>
  <c r="K58" i="24"/>
  <c r="J58" i="24"/>
  <c r="I58" i="24"/>
  <c r="H58" i="24"/>
  <c r="G58" i="24"/>
  <c r="F58" i="24"/>
  <c r="E58" i="24"/>
  <c r="D58" i="24"/>
  <c r="C58" i="24"/>
  <c r="J37" i="24"/>
  <c r="H37" i="24"/>
  <c r="G37" i="24"/>
  <c r="D37" i="24"/>
  <c r="C37" i="24"/>
  <c r="P10" i="24"/>
  <c r="K6" i="24"/>
  <c r="N10" i="24"/>
  <c r="H5" i="24"/>
  <c r="G5" i="24"/>
  <c r="D5" i="24"/>
  <c r="D6" i="24" s="1"/>
  <c r="C5" i="24"/>
  <c r="N8" i="24" s="1"/>
  <c r="K58" i="23"/>
  <c r="J58" i="23"/>
  <c r="I58" i="23"/>
  <c r="H58" i="23"/>
  <c r="G58" i="23"/>
  <c r="F58" i="23"/>
  <c r="E58" i="23"/>
  <c r="D58" i="23"/>
  <c r="C58" i="23"/>
  <c r="J37" i="23"/>
  <c r="H37" i="23"/>
  <c r="G37" i="23"/>
  <c r="D37" i="23"/>
  <c r="C37" i="23"/>
  <c r="P10" i="23"/>
  <c r="K6" i="23"/>
  <c r="N10" i="23"/>
  <c r="H5" i="23"/>
  <c r="G5" i="23"/>
  <c r="D5" i="23"/>
  <c r="D6" i="23" s="1"/>
  <c r="C5" i="23"/>
  <c r="K58" i="22"/>
  <c r="J58" i="22"/>
  <c r="I58" i="22"/>
  <c r="H58" i="22"/>
  <c r="G58" i="22"/>
  <c r="F58" i="22"/>
  <c r="E58" i="22"/>
  <c r="D58" i="22"/>
  <c r="C58" i="22"/>
  <c r="J37" i="22"/>
  <c r="H37" i="22"/>
  <c r="G37" i="22"/>
  <c r="D37" i="22"/>
  <c r="C37" i="22"/>
  <c r="P10" i="22"/>
  <c r="K6" i="22"/>
  <c r="N10" i="22"/>
  <c r="H5" i="22"/>
  <c r="G5" i="22"/>
  <c r="M10" i="22" s="1"/>
  <c r="D5" i="22"/>
  <c r="D6" i="22" s="1"/>
  <c r="C5" i="22"/>
  <c r="N8" i="22" s="1"/>
  <c r="K58" i="21"/>
  <c r="J58" i="21"/>
  <c r="I58" i="21"/>
  <c r="H58" i="21"/>
  <c r="G58" i="21"/>
  <c r="F58" i="21"/>
  <c r="E58" i="21"/>
  <c r="D58" i="21"/>
  <c r="C58" i="21"/>
  <c r="J37" i="21"/>
  <c r="H37" i="21"/>
  <c r="G37" i="21"/>
  <c r="D37" i="21"/>
  <c r="C37" i="21"/>
  <c r="P10" i="21"/>
  <c r="K6" i="21"/>
  <c r="N10" i="21"/>
  <c r="H5" i="21"/>
  <c r="G5" i="21"/>
  <c r="D5" i="21"/>
  <c r="D6" i="21" s="1"/>
  <c r="C5" i="21"/>
  <c r="C6" i="21" s="1"/>
  <c r="K58" i="20"/>
  <c r="J58" i="20"/>
  <c r="I58" i="20"/>
  <c r="H58" i="20"/>
  <c r="G58" i="20"/>
  <c r="F58" i="20"/>
  <c r="E58" i="20"/>
  <c r="D58" i="20"/>
  <c r="C58" i="20"/>
  <c r="J37" i="20"/>
  <c r="H37" i="20"/>
  <c r="G37" i="20"/>
  <c r="D37" i="20"/>
  <c r="C37" i="20"/>
  <c r="P10" i="20"/>
  <c r="K6" i="20"/>
  <c r="N10" i="20"/>
  <c r="H5" i="20"/>
  <c r="G5" i="20"/>
  <c r="D5" i="20"/>
  <c r="D6" i="20" s="1"/>
  <c r="C5" i="20"/>
  <c r="K58" i="19"/>
  <c r="J58" i="19"/>
  <c r="I58" i="19"/>
  <c r="H58" i="19"/>
  <c r="G58" i="19"/>
  <c r="F58" i="19"/>
  <c r="E58" i="19"/>
  <c r="D58" i="19"/>
  <c r="C58" i="19"/>
  <c r="J37" i="19"/>
  <c r="H37" i="19"/>
  <c r="G37" i="19"/>
  <c r="D37" i="19"/>
  <c r="C37" i="19"/>
  <c r="P10" i="19"/>
  <c r="K6" i="19"/>
  <c r="N10" i="19"/>
  <c r="H5" i="19"/>
  <c r="G5" i="19"/>
  <c r="D5" i="19"/>
  <c r="D6" i="19" s="1"/>
  <c r="C5" i="19"/>
  <c r="K58" i="18"/>
  <c r="J58" i="18"/>
  <c r="I58" i="18"/>
  <c r="H58" i="18"/>
  <c r="G58" i="18"/>
  <c r="F58" i="18"/>
  <c r="E58" i="18"/>
  <c r="D58" i="18"/>
  <c r="C58" i="18"/>
  <c r="J37" i="18"/>
  <c r="H37" i="18"/>
  <c r="G37" i="18"/>
  <c r="D37" i="18"/>
  <c r="C37" i="18"/>
  <c r="P10" i="18"/>
  <c r="K6" i="18"/>
  <c r="N10" i="18"/>
  <c r="H5" i="18"/>
  <c r="G5" i="18"/>
  <c r="D5" i="18"/>
  <c r="C5" i="18"/>
  <c r="N8" i="18" s="1"/>
  <c r="K58" i="16"/>
  <c r="J58" i="16"/>
  <c r="I58" i="16"/>
  <c r="H58" i="16"/>
  <c r="G58" i="16"/>
  <c r="F58" i="16"/>
  <c r="E58" i="16"/>
  <c r="D58" i="16"/>
  <c r="C58" i="16"/>
  <c r="J37" i="16"/>
  <c r="G37" i="16"/>
  <c r="C37" i="16"/>
  <c r="N10" i="16"/>
  <c r="K58" i="15"/>
  <c r="J58" i="15"/>
  <c r="I58" i="15"/>
  <c r="H58" i="15"/>
  <c r="G58" i="15"/>
  <c r="F58" i="15"/>
  <c r="E58" i="15"/>
  <c r="D58" i="15"/>
  <c r="C58" i="15"/>
  <c r="J37" i="15"/>
  <c r="H37" i="15"/>
  <c r="G37" i="15"/>
  <c r="D37" i="15"/>
  <c r="C37" i="15"/>
  <c r="P10" i="15"/>
  <c r="K6" i="15"/>
  <c r="N10" i="15"/>
  <c r="H5" i="15"/>
  <c r="G5" i="15"/>
  <c r="D5" i="15"/>
  <c r="D6" i="15" s="1"/>
  <c r="C5" i="15"/>
  <c r="C6" i="15" s="1"/>
  <c r="K58" i="14"/>
  <c r="J58" i="14"/>
  <c r="I58" i="14"/>
  <c r="H58" i="14"/>
  <c r="G58" i="14"/>
  <c r="F58" i="14"/>
  <c r="E58" i="14"/>
  <c r="D58" i="14"/>
  <c r="C58" i="14"/>
  <c r="J37" i="14"/>
  <c r="H37" i="14"/>
  <c r="G37" i="14"/>
  <c r="D37" i="14"/>
  <c r="C37" i="14"/>
  <c r="P10" i="14"/>
  <c r="K6" i="14"/>
  <c r="N10" i="14"/>
  <c r="H5" i="14"/>
  <c r="G5" i="14"/>
  <c r="D5" i="14"/>
  <c r="D6" i="14" s="1"/>
  <c r="C5" i="14"/>
  <c r="K58" i="13"/>
  <c r="J58" i="13"/>
  <c r="I58" i="13"/>
  <c r="H58" i="13"/>
  <c r="G58" i="13"/>
  <c r="F58" i="13"/>
  <c r="E58" i="13"/>
  <c r="D58" i="13"/>
  <c r="C58" i="13"/>
  <c r="J37" i="13"/>
  <c r="H37" i="13"/>
  <c r="G37" i="13"/>
  <c r="D37" i="13"/>
  <c r="C37" i="13"/>
  <c r="P10" i="13"/>
  <c r="K6" i="13"/>
  <c r="N10" i="13"/>
  <c r="H5" i="13"/>
  <c r="G5" i="13"/>
  <c r="D5" i="13"/>
  <c r="D6" i="13" s="1"/>
  <c r="C5" i="13"/>
  <c r="N8" i="13" s="1"/>
  <c r="K58" i="11"/>
  <c r="J58" i="11"/>
  <c r="I58" i="11"/>
  <c r="H58" i="11"/>
  <c r="G58" i="11"/>
  <c r="F58" i="11"/>
  <c r="E58" i="11"/>
  <c r="D58" i="11"/>
  <c r="C58" i="11"/>
  <c r="J37" i="11"/>
  <c r="G37" i="11"/>
  <c r="C37" i="11"/>
  <c r="N10" i="11"/>
  <c r="K58" i="10"/>
  <c r="J58" i="10"/>
  <c r="I58" i="10"/>
  <c r="H58" i="10"/>
  <c r="G58" i="10"/>
  <c r="F58" i="10"/>
  <c r="E58" i="10"/>
  <c r="D58" i="10"/>
  <c r="C58" i="10"/>
  <c r="J37" i="10"/>
  <c r="I37" i="10"/>
  <c r="H37" i="10"/>
  <c r="G37" i="10"/>
  <c r="E37" i="10"/>
  <c r="D37" i="10"/>
  <c r="C37" i="10"/>
  <c r="P10" i="10"/>
  <c r="K6" i="10"/>
  <c r="N10" i="10"/>
  <c r="I5" i="10"/>
  <c r="H5" i="10"/>
  <c r="M26" i="10" s="1"/>
  <c r="G5" i="10"/>
  <c r="E5" i="10"/>
  <c r="D5" i="10"/>
  <c r="D6" i="10" s="1"/>
  <c r="C5" i="10"/>
  <c r="N8" i="10" s="1"/>
  <c r="K58" i="9"/>
  <c r="J58" i="9"/>
  <c r="I58" i="9"/>
  <c r="H58" i="9"/>
  <c r="G58" i="9"/>
  <c r="F58" i="9"/>
  <c r="E58" i="9"/>
  <c r="D58" i="9"/>
  <c r="C58" i="9"/>
  <c r="J37" i="9"/>
  <c r="H37" i="9"/>
  <c r="G37" i="9"/>
  <c r="D37" i="9"/>
  <c r="C37" i="9"/>
  <c r="P10" i="9"/>
  <c r="K6" i="9"/>
  <c r="N10" i="9"/>
  <c r="H5" i="9"/>
  <c r="G5" i="9"/>
  <c r="D5" i="9"/>
  <c r="D6" i="9" s="1"/>
  <c r="C5" i="9"/>
  <c r="C6" i="9" s="1"/>
  <c r="K58" i="8"/>
  <c r="J58" i="8"/>
  <c r="I58" i="8"/>
  <c r="H58" i="8"/>
  <c r="G58" i="8"/>
  <c r="F58" i="8"/>
  <c r="E58" i="8"/>
  <c r="D58" i="8"/>
  <c r="C58" i="8"/>
  <c r="J37" i="8"/>
  <c r="N10" i="8"/>
  <c r="O10" i="10" l="1"/>
  <c r="N8" i="19"/>
  <c r="N8" i="25"/>
  <c r="O58" i="2"/>
  <c r="M58" i="2"/>
  <c r="N58" i="2"/>
  <c r="O42" i="10"/>
  <c r="M38" i="10"/>
  <c r="N8" i="14"/>
  <c r="M10" i="18"/>
  <c r="N8" i="20"/>
  <c r="N8" i="23"/>
  <c r="N8" i="27"/>
  <c r="C6" i="28"/>
  <c r="M10" i="28"/>
  <c r="G6" i="28"/>
  <c r="C6" i="27"/>
  <c r="M10" i="27"/>
  <c r="G6" i="27"/>
  <c r="G6" i="26"/>
  <c r="C6" i="26"/>
  <c r="M10" i="25"/>
  <c r="G6" i="25"/>
  <c r="C6" i="25"/>
  <c r="C6" i="24"/>
  <c r="M10" i="24"/>
  <c r="G6" i="24"/>
  <c r="C6" i="23"/>
  <c r="M10" i="23"/>
  <c r="G6" i="23"/>
  <c r="G6" i="22"/>
  <c r="C6" i="22"/>
  <c r="M10" i="21"/>
  <c r="G6" i="21"/>
  <c r="N8" i="21"/>
  <c r="C6" i="20"/>
  <c r="M10" i="20"/>
  <c r="G6" i="20"/>
  <c r="C6" i="19"/>
  <c r="M10" i="19"/>
  <c r="G6" i="19"/>
  <c r="G6" i="18"/>
  <c r="P8" i="18"/>
  <c r="C6" i="18"/>
  <c r="M10" i="15"/>
  <c r="G6" i="15"/>
  <c r="N8" i="15"/>
  <c r="C6" i="14"/>
  <c r="M10" i="14"/>
  <c r="G6" i="14"/>
  <c r="C6" i="13"/>
  <c r="M10" i="13"/>
  <c r="G6" i="13"/>
  <c r="C6" i="10"/>
  <c r="G6" i="10"/>
  <c r="M10" i="9"/>
  <c r="G6" i="9"/>
  <c r="N8" i="9"/>
  <c r="O41" i="28"/>
  <c r="N41" i="28"/>
  <c r="M41" i="28"/>
  <c r="P41" i="28"/>
  <c r="O7" i="28"/>
  <c r="O8" i="28"/>
  <c r="O10" i="28"/>
  <c r="P8" i="28"/>
  <c r="E5" i="28"/>
  <c r="I5" i="28"/>
  <c r="H6" i="28"/>
  <c r="M7" i="28"/>
  <c r="M8" i="28"/>
  <c r="E37" i="28"/>
  <c r="I37" i="28"/>
  <c r="P42" i="28" s="1"/>
  <c r="F5" i="28"/>
  <c r="F6" i="28" s="1"/>
  <c r="J5" i="28"/>
  <c r="J6" i="28" s="1"/>
  <c r="F37" i="28"/>
  <c r="O41" i="27"/>
  <c r="N41" i="27"/>
  <c r="M41" i="27"/>
  <c r="P41" i="27"/>
  <c r="O7" i="27"/>
  <c r="O8" i="27"/>
  <c r="O10" i="27"/>
  <c r="P8" i="27"/>
  <c r="E5" i="27"/>
  <c r="I5" i="27"/>
  <c r="H6" i="27"/>
  <c r="M7" i="27"/>
  <c r="M8" i="27"/>
  <c r="E37" i="27"/>
  <c r="I37" i="27"/>
  <c r="P42" i="27" s="1"/>
  <c r="F5" i="27"/>
  <c r="F6" i="27" s="1"/>
  <c r="J5" i="27"/>
  <c r="J6" i="27" s="1"/>
  <c r="F37" i="27"/>
  <c r="O41" i="26"/>
  <c r="N41" i="26"/>
  <c r="M41" i="26"/>
  <c r="P41" i="26"/>
  <c r="O7" i="26"/>
  <c r="O8" i="26"/>
  <c r="O10" i="26"/>
  <c r="P8" i="26"/>
  <c r="E5" i="26"/>
  <c r="I5" i="26"/>
  <c r="H6" i="26"/>
  <c r="M7" i="26"/>
  <c r="M8" i="26"/>
  <c r="E37" i="26"/>
  <c r="I37" i="26"/>
  <c r="P42" i="26" s="1"/>
  <c r="F5" i="26"/>
  <c r="F6" i="26" s="1"/>
  <c r="J5" i="26"/>
  <c r="J6" i="26" s="1"/>
  <c r="F37" i="26"/>
  <c r="O41" i="25"/>
  <c r="N41" i="25"/>
  <c r="M41" i="25"/>
  <c r="P41" i="25"/>
  <c r="O7" i="25"/>
  <c r="O8" i="25"/>
  <c r="O10" i="25"/>
  <c r="P8" i="25"/>
  <c r="E5" i="25"/>
  <c r="I5" i="25"/>
  <c r="H6" i="25"/>
  <c r="M7" i="25"/>
  <c r="M8" i="25"/>
  <c r="E37" i="25"/>
  <c r="I37" i="25"/>
  <c r="P42" i="25" s="1"/>
  <c r="F5" i="25"/>
  <c r="F6" i="25" s="1"/>
  <c r="J5" i="25"/>
  <c r="J6" i="25" s="1"/>
  <c r="F37" i="25"/>
  <c r="O41" i="24"/>
  <c r="N41" i="24"/>
  <c r="M41" i="24"/>
  <c r="P41" i="24"/>
  <c r="O7" i="24"/>
  <c r="O8" i="24"/>
  <c r="O10" i="24"/>
  <c r="P8" i="24"/>
  <c r="E5" i="24"/>
  <c r="I5" i="24"/>
  <c r="M26" i="24" s="1"/>
  <c r="H6" i="24"/>
  <c r="M7" i="24"/>
  <c r="M8" i="24"/>
  <c r="E37" i="24"/>
  <c r="I37" i="24"/>
  <c r="P42" i="24" s="1"/>
  <c r="F5" i="24"/>
  <c r="F6" i="24" s="1"/>
  <c r="J5" i="24"/>
  <c r="J6" i="24" s="1"/>
  <c r="F37" i="24"/>
  <c r="O41" i="23"/>
  <c r="N41" i="23"/>
  <c r="M41" i="23"/>
  <c r="P41" i="23"/>
  <c r="O7" i="23"/>
  <c r="O8" i="23"/>
  <c r="O10" i="23"/>
  <c r="P8" i="23"/>
  <c r="E5" i="23"/>
  <c r="I5" i="23"/>
  <c r="H6" i="23"/>
  <c r="M7" i="23"/>
  <c r="M8" i="23"/>
  <c r="E37" i="23"/>
  <c r="I37" i="23"/>
  <c r="P42" i="23" s="1"/>
  <c r="F5" i="23"/>
  <c r="F6" i="23" s="1"/>
  <c r="J5" i="23"/>
  <c r="J6" i="23" s="1"/>
  <c r="F37" i="23"/>
  <c r="O41" i="22"/>
  <c r="N41" i="22"/>
  <c r="M41" i="22"/>
  <c r="P41" i="22"/>
  <c r="O7" i="22"/>
  <c r="O8" i="22"/>
  <c r="O10" i="22"/>
  <c r="P8" i="22"/>
  <c r="E5" i="22"/>
  <c r="I5" i="22"/>
  <c r="H6" i="22"/>
  <c r="M7" i="22"/>
  <c r="M8" i="22"/>
  <c r="E37" i="22"/>
  <c r="I37" i="22"/>
  <c r="P42" i="22" s="1"/>
  <c r="F5" i="22"/>
  <c r="F6" i="22" s="1"/>
  <c r="J5" i="22"/>
  <c r="J6" i="22" s="1"/>
  <c r="F37" i="22"/>
  <c r="O41" i="21"/>
  <c r="N41" i="21"/>
  <c r="M41" i="21"/>
  <c r="P41" i="21"/>
  <c r="O7" i="21"/>
  <c r="O8" i="21"/>
  <c r="O10" i="21"/>
  <c r="P8" i="21"/>
  <c r="E5" i="21"/>
  <c r="I5" i="21"/>
  <c r="H6" i="21"/>
  <c r="M7" i="21"/>
  <c r="M8" i="21"/>
  <c r="E37" i="21"/>
  <c r="I37" i="21"/>
  <c r="P42" i="21" s="1"/>
  <c r="N42" i="21"/>
  <c r="F5" i="21"/>
  <c r="F6" i="21" s="1"/>
  <c r="J5" i="21"/>
  <c r="J6" i="21" s="1"/>
  <c r="F37" i="21"/>
  <c r="O41" i="20"/>
  <c r="N41" i="20"/>
  <c r="M41" i="20"/>
  <c r="P41" i="20"/>
  <c r="O7" i="20"/>
  <c r="O8" i="20"/>
  <c r="O10" i="20"/>
  <c r="P8" i="20"/>
  <c r="E5" i="20"/>
  <c r="I5" i="20"/>
  <c r="M26" i="20" s="1"/>
  <c r="H6" i="20"/>
  <c r="M7" i="20"/>
  <c r="M8" i="20"/>
  <c r="E37" i="20"/>
  <c r="I37" i="20"/>
  <c r="P42" i="20" s="1"/>
  <c r="F5" i="20"/>
  <c r="F6" i="20" s="1"/>
  <c r="J5" i="20"/>
  <c r="J6" i="20" s="1"/>
  <c r="F37" i="20"/>
  <c r="O41" i="19"/>
  <c r="N41" i="19"/>
  <c r="M41" i="19"/>
  <c r="P41" i="19"/>
  <c r="O7" i="19"/>
  <c r="O8" i="19"/>
  <c r="O10" i="19"/>
  <c r="P8" i="19"/>
  <c r="E5" i="19"/>
  <c r="I5" i="19"/>
  <c r="H6" i="19"/>
  <c r="M7" i="19"/>
  <c r="M8" i="19"/>
  <c r="E37" i="19"/>
  <c r="I37" i="19"/>
  <c r="P42" i="19" s="1"/>
  <c r="F5" i="19"/>
  <c r="F6" i="19" s="1"/>
  <c r="J5" i="19"/>
  <c r="J6" i="19" s="1"/>
  <c r="F37" i="19"/>
  <c r="O41" i="18"/>
  <c r="N41" i="18"/>
  <c r="M41" i="18"/>
  <c r="P41" i="18"/>
  <c r="O7" i="18"/>
  <c r="O8" i="18"/>
  <c r="O10" i="18"/>
  <c r="E5" i="18"/>
  <c r="I5" i="18"/>
  <c r="O26" i="18" s="1"/>
  <c r="D6" i="18"/>
  <c r="H6" i="18"/>
  <c r="M7" i="18"/>
  <c r="M8" i="18"/>
  <c r="E37" i="18"/>
  <c r="I37" i="18"/>
  <c r="P42" i="18" s="1"/>
  <c r="F5" i="18"/>
  <c r="F6" i="18" s="1"/>
  <c r="J5" i="18"/>
  <c r="J6" i="18" s="1"/>
  <c r="F37" i="18"/>
  <c r="O41" i="16"/>
  <c r="N41" i="16"/>
  <c r="M41" i="16"/>
  <c r="P41" i="16"/>
  <c r="D5" i="16"/>
  <c r="D6" i="16" s="1"/>
  <c r="H5" i="16"/>
  <c r="K6" i="16"/>
  <c r="P10" i="16"/>
  <c r="D37" i="16"/>
  <c r="H37" i="16"/>
  <c r="E5" i="16"/>
  <c r="I5" i="16"/>
  <c r="E37" i="16"/>
  <c r="I37" i="16"/>
  <c r="P42" i="16" s="1"/>
  <c r="C5" i="16"/>
  <c r="G5" i="16"/>
  <c r="F5" i="16"/>
  <c r="F6" i="16" s="1"/>
  <c r="J5" i="16"/>
  <c r="J6" i="16" s="1"/>
  <c r="F37" i="16"/>
  <c r="O41" i="15"/>
  <c r="N41" i="15"/>
  <c r="M41" i="15"/>
  <c r="P41" i="15"/>
  <c r="O7" i="15"/>
  <c r="O8" i="15"/>
  <c r="O10" i="15"/>
  <c r="P8" i="15"/>
  <c r="E5" i="15"/>
  <c r="I5" i="15"/>
  <c r="H6" i="15"/>
  <c r="M7" i="15"/>
  <c r="M8" i="15"/>
  <c r="E37" i="15"/>
  <c r="I37" i="15"/>
  <c r="P42" i="15" s="1"/>
  <c r="F5" i="15"/>
  <c r="F6" i="15" s="1"/>
  <c r="J5" i="15"/>
  <c r="J6" i="15" s="1"/>
  <c r="F37" i="15"/>
  <c r="O41" i="14"/>
  <c r="M41" i="14"/>
  <c r="N41" i="14"/>
  <c r="P41" i="14"/>
  <c r="O7" i="14"/>
  <c r="O8" i="14"/>
  <c r="O10" i="14"/>
  <c r="P8" i="14"/>
  <c r="E5" i="14"/>
  <c r="I5" i="14"/>
  <c r="O26" i="14" s="1"/>
  <c r="H6" i="14"/>
  <c r="M7" i="14"/>
  <c r="M8" i="14"/>
  <c r="E37" i="14"/>
  <c r="I37" i="14"/>
  <c r="P42" i="14" s="1"/>
  <c r="F5" i="14"/>
  <c r="F6" i="14" s="1"/>
  <c r="J5" i="14"/>
  <c r="J6" i="14" s="1"/>
  <c r="F37" i="14"/>
  <c r="O41" i="13"/>
  <c r="N41" i="13"/>
  <c r="M41" i="13"/>
  <c r="P41" i="13"/>
  <c r="O7" i="13"/>
  <c r="O8" i="13"/>
  <c r="O10" i="13"/>
  <c r="P8" i="13"/>
  <c r="E5" i="13"/>
  <c r="I5" i="13"/>
  <c r="H6" i="13"/>
  <c r="M7" i="13"/>
  <c r="M8" i="13"/>
  <c r="E37" i="13"/>
  <c r="I37" i="13"/>
  <c r="P42" i="13" s="1"/>
  <c r="N42" i="13"/>
  <c r="F5" i="13"/>
  <c r="F6" i="13" s="1"/>
  <c r="J5" i="13"/>
  <c r="J6" i="13" s="1"/>
  <c r="F37" i="13"/>
  <c r="O41" i="11"/>
  <c r="N41" i="11"/>
  <c r="P41" i="11"/>
  <c r="M41" i="11"/>
  <c r="D5" i="11"/>
  <c r="D6" i="11" s="1"/>
  <c r="H5" i="11"/>
  <c r="K6" i="11"/>
  <c r="P10" i="11"/>
  <c r="D37" i="11"/>
  <c r="H37" i="11"/>
  <c r="C5" i="11"/>
  <c r="G5" i="11"/>
  <c r="E5" i="11"/>
  <c r="I5" i="11"/>
  <c r="E37" i="11"/>
  <c r="I37" i="11"/>
  <c r="P42" i="11" s="1"/>
  <c r="F5" i="11"/>
  <c r="F6" i="11" s="1"/>
  <c r="J5" i="11"/>
  <c r="J6" i="11" s="1"/>
  <c r="F37" i="11"/>
  <c r="P42" i="10"/>
  <c r="O41" i="10"/>
  <c r="N41" i="10"/>
  <c r="M41" i="10"/>
  <c r="P41" i="10"/>
  <c r="P7" i="10"/>
  <c r="O7" i="10"/>
  <c r="O8" i="10"/>
  <c r="O26" i="10"/>
  <c r="M42" i="10"/>
  <c r="P8" i="10"/>
  <c r="H6" i="10"/>
  <c r="M8" i="10"/>
  <c r="M10" i="10"/>
  <c r="N42" i="10"/>
  <c r="M7" i="10"/>
  <c r="F5" i="10"/>
  <c r="J5" i="10"/>
  <c r="N26" i="10" s="1"/>
  <c r="E6" i="10"/>
  <c r="I6" i="10"/>
  <c r="N7" i="10"/>
  <c r="F37" i="10"/>
  <c r="P38" i="10" s="1"/>
  <c r="O38" i="10"/>
  <c r="O41" i="9"/>
  <c r="M41" i="9"/>
  <c r="N41" i="9"/>
  <c r="P41" i="9"/>
  <c r="O7" i="9"/>
  <c r="O8" i="9"/>
  <c r="O10" i="9"/>
  <c r="P8" i="9"/>
  <c r="E5" i="9"/>
  <c r="I5" i="9"/>
  <c r="H6" i="9"/>
  <c r="M7" i="9"/>
  <c r="M8" i="9"/>
  <c r="E37" i="9"/>
  <c r="I37" i="9"/>
  <c r="P42" i="9" s="1"/>
  <c r="F5" i="9"/>
  <c r="F6" i="9" s="1"/>
  <c r="J5" i="9"/>
  <c r="J6" i="9" s="1"/>
  <c r="F37" i="9"/>
  <c r="O41" i="8"/>
  <c r="N41" i="8"/>
  <c r="M41" i="8"/>
  <c r="P41" i="8"/>
  <c r="G5" i="8"/>
  <c r="H5" i="8"/>
  <c r="H37" i="8"/>
  <c r="G37" i="8"/>
  <c r="D6" i="8"/>
  <c r="K6" i="8"/>
  <c r="P10" i="8"/>
  <c r="E5" i="8"/>
  <c r="I5" i="8"/>
  <c r="E37" i="8"/>
  <c r="I37" i="8"/>
  <c r="P42" i="8" s="1"/>
  <c r="F5" i="8"/>
  <c r="F6" i="8" s="1"/>
  <c r="J5" i="8"/>
  <c r="J6" i="8" s="1"/>
  <c r="F37" i="8"/>
  <c r="K58" i="7"/>
  <c r="J58" i="7"/>
  <c r="I58" i="7"/>
  <c r="H58" i="7"/>
  <c r="G58" i="7"/>
  <c r="F58" i="7"/>
  <c r="E58" i="7"/>
  <c r="D58" i="7"/>
  <c r="C58" i="7"/>
  <c r="J37" i="7"/>
  <c r="H37" i="7"/>
  <c r="G37" i="7"/>
  <c r="D37" i="7"/>
  <c r="C37" i="7"/>
  <c r="P10" i="7"/>
  <c r="K6" i="7"/>
  <c r="N10" i="7"/>
  <c r="H5" i="7"/>
  <c r="G5" i="7"/>
  <c r="N8" i="7"/>
  <c r="K58" i="6"/>
  <c r="J58" i="6"/>
  <c r="I58" i="6"/>
  <c r="H58" i="6"/>
  <c r="G58" i="6"/>
  <c r="F58" i="6"/>
  <c r="E58" i="6"/>
  <c r="D58" i="6"/>
  <c r="C58" i="6"/>
  <c r="J37" i="6"/>
  <c r="H37" i="6"/>
  <c r="G37" i="6"/>
  <c r="P10" i="6"/>
  <c r="K6" i="6"/>
  <c r="N10" i="6"/>
  <c r="H5" i="6"/>
  <c r="G5" i="6"/>
  <c r="M10" i="6" s="1"/>
  <c r="N8" i="6"/>
  <c r="K58" i="5"/>
  <c r="J58" i="5"/>
  <c r="I58" i="5"/>
  <c r="H58" i="5"/>
  <c r="G58" i="5"/>
  <c r="F58" i="5"/>
  <c r="E58" i="5"/>
  <c r="D58" i="5"/>
  <c r="C58" i="5"/>
  <c r="J37" i="5"/>
  <c r="H37" i="5"/>
  <c r="G37" i="5"/>
  <c r="P10" i="5"/>
  <c r="K6" i="5"/>
  <c r="N10" i="5"/>
  <c r="H5" i="5"/>
  <c r="G5" i="5"/>
  <c r="N8" i="5"/>
  <c r="K58" i="4"/>
  <c r="J58" i="4"/>
  <c r="I58" i="4"/>
  <c r="H58" i="4"/>
  <c r="G58" i="4"/>
  <c r="F58" i="4"/>
  <c r="E58" i="4"/>
  <c r="D58" i="4"/>
  <c r="C58" i="4"/>
  <c r="J37" i="4"/>
  <c r="H37" i="4"/>
  <c r="G37" i="4"/>
  <c r="P10" i="4"/>
  <c r="K6" i="4"/>
  <c r="N10" i="4"/>
  <c r="H5" i="4"/>
  <c r="G5" i="4"/>
  <c r="M10" i="4" s="1"/>
  <c r="D6" i="4"/>
  <c r="N8" i="4"/>
  <c r="K58" i="3"/>
  <c r="J58" i="3"/>
  <c r="I58" i="3"/>
  <c r="H58" i="3"/>
  <c r="G58" i="3"/>
  <c r="F58" i="3"/>
  <c r="E58" i="3"/>
  <c r="D58" i="3"/>
  <c r="C58" i="3"/>
  <c r="J37" i="3"/>
  <c r="H37" i="3"/>
  <c r="G37" i="3"/>
  <c r="P10" i="3"/>
  <c r="K6" i="3"/>
  <c r="N10" i="3"/>
  <c r="H5" i="3"/>
  <c r="G5" i="3"/>
  <c r="N8" i="3"/>
  <c r="K58" i="1"/>
  <c r="J58" i="1"/>
  <c r="I58" i="1"/>
  <c r="H58" i="1"/>
  <c r="G58" i="1"/>
  <c r="F58" i="1"/>
  <c r="E58" i="1"/>
  <c r="D58" i="1"/>
  <c r="C58" i="1"/>
  <c r="N42" i="28" l="1"/>
  <c r="N42" i="15"/>
  <c r="M42" i="28"/>
  <c r="P11" i="5"/>
  <c r="N11" i="5"/>
  <c r="N39" i="10"/>
  <c r="N42" i="14"/>
  <c r="N42" i="27"/>
  <c r="N42" i="26"/>
  <c r="O42" i="21"/>
  <c r="O42" i="14"/>
  <c r="N40" i="10"/>
  <c r="O39" i="10"/>
  <c r="N42" i="9"/>
  <c r="M42" i="9"/>
  <c r="P8" i="7"/>
  <c r="C6" i="7"/>
  <c r="M10" i="7"/>
  <c r="G6" i="7"/>
  <c r="G6" i="6"/>
  <c r="P8" i="6"/>
  <c r="C6" i="6"/>
  <c r="M10" i="5"/>
  <c r="G6" i="5"/>
  <c r="G6" i="4"/>
  <c r="C6" i="4"/>
  <c r="M10" i="3"/>
  <c r="G6" i="3"/>
  <c r="O40" i="28"/>
  <c r="O39" i="28"/>
  <c r="O38" i="28"/>
  <c r="N40" i="28"/>
  <c r="N39" i="28"/>
  <c r="N38" i="28"/>
  <c r="M40" i="28"/>
  <c r="M39" i="28"/>
  <c r="M38" i="28"/>
  <c r="P40" i="28"/>
  <c r="P39" i="28"/>
  <c r="P38" i="28"/>
  <c r="N26" i="28"/>
  <c r="I6" i="28"/>
  <c r="P26" i="28"/>
  <c r="O26" i="28"/>
  <c r="M26" i="28"/>
  <c r="N9" i="28"/>
  <c r="N7" i="28"/>
  <c r="E6" i="28"/>
  <c r="M9" i="28"/>
  <c r="P9" i="28"/>
  <c r="P7" i="28"/>
  <c r="O9" i="28"/>
  <c r="O27" i="28" s="1"/>
  <c r="O42" i="28"/>
  <c r="M42" i="27"/>
  <c r="O40" i="27"/>
  <c r="O39" i="27"/>
  <c r="O38" i="27"/>
  <c r="N40" i="27"/>
  <c r="N39" i="27"/>
  <c r="N38" i="27"/>
  <c r="M40" i="27"/>
  <c r="M39" i="27"/>
  <c r="M38" i="27"/>
  <c r="P40" i="27"/>
  <c r="P39" i="27"/>
  <c r="P38" i="27"/>
  <c r="N26" i="27"/>
  <c r="I6" i="27"/>
  <c r="P26" i="27"/>
  <c r="O26" i="27"/>
  <c r="O42" i="27"/>
  <c r="N9" i="27"/>
  <c r="N7" i="27"/>
  <c r="E6" i="27"/>
  <c r="M9" i="27"/>
  <c r="P9" i="27"/>
  <c r="P7" i="27"/>
  <c r="O9" i="27"/>
  <c r="O27" i="27" s="1"/>
  <c r="M26" i="27"/>
  <c r="M42" i="26"/>
  <c r="O40" i="26"/>
  <c r="O39" i="26"/>
  <c r="O38" i="26"/>
  <c r="N40" i="26"/>
  <c r="N39" i="26"/>
  <c r="N38" i="26"/>
  <c r="M40" i="26"/>
  <c r="M39" i="26"/>
  <c r="M38" i="26"/>
  <c r="P40" i="26"/>
  <c r="P39" i="26"/>
  <c r="P38" i="26"/>
  <c r="N26" i="26"/>
  <c r="I6" i="26"/>
  <c r="P26" i="26"/>
  <c r="O26" i="26"/>
  <c r="O42" i="26"/>
  <c r="N9" i="26"/>
  <c r="N7" i="26"/>
  <c r="E6" i="26"/>
  <c r="M9" i="26"/>
  <c r="P9" i="26"/>
  <c r="P7" i="26"/>
  <c r="O9" i="26"/>
  <c r="M26" i="26"/>
  <c r="N42" i="25"/>
  <c r="M42" i="25"/>
  <c r="O40" i="25"/>
  <c r="O39" i="25"/>
  <c r="O38" i="25"/>
  <c r="N40" i="25"/>
  <c r="N39" i="25"/>
  <c r="N38" i="25"/>
  <c r="M40" i="25"/>
  <c r="M39" i="25"/>
  <c r="M38" i="25"/>
  <c r="P40" i="25"/>
  <c r="P39" i="25"/>
  <c r="P38" i="25"/>
  <c r="N26" i="25"/>
  <c r="I6" i="25"/>
  <c r="P26" i="25"/>
  <c r="O26" i="25"/>
  <c r="O42" i="25"/>
  <c r="N9" i="25"/>
  <c r="N7" i="25"/>
  <c r="N27" i="25" s="1"/>
  <c r="E6" i="25"/>
  <c r="M9" i="25"/>
  <c r="P9" i="25"/>
  <c r="P7" i="25"/>
  <c r="O9" i="25"/>
  <c r="O27" i="25" s="1"/>
  <c r="M26" i="25"/>
  <c r="N42" i="24"/>
  <c r="M42" i="24"/>
  <c r="O40" i="24"/>
  <c r="O39" i="24"/>
  <c r="O38" i="24"/>
  <c r="N40" i="24"/>
  <c r="N39" i="24"/>
  <c r="N38" i="24"/>
  <c r="M40" i="24"/>
  <c r="M39" i="24"/>
  <c r="M38" i="24"/>
  <c r="P40" i="24"/>
  <c r="P39" i="24"/>
  <c r="P38" i="24"/>
  <c r="N26" i="24"/>
  <c r="I6" i="24"/>
  <c r="P26" i="24"/>
  <c r="O26" i="24"/>
  <c r="O42" i="24"/>
  <c r="N9" i="24"/>
  <c r="N7" i="24"/>
  <c r="E6" i="24"/>
  <c r="M9" i="24"/>
  <c r="M27" i="24" s="1"/>
  <c r="P9" i="24"/>
  <c r="P7" i="24"/>
  <c r="O9" i="24"/>
  <c r="N42" i="23"/>
  <c r="M42" i="23"/>
  <c r="O40" i="23"/>
  <c r="O39" i="23"/>
  <c r="O38" i="23"/>
  <c r="N40" i="23"/>
  <c r="N39" i="23"/>
  <c r="N38" i="23"/>
  <c r="M40" i="23"/>
  <c r="M39" i="23"/>
  <c r="M38" i="23"/>
  <c r="P40" i="23"/>
  <c r="P39" i="23"/>
  <c r="P38" i="23"/>
  <c r="N26" i="23"/>
  <c r="I6" i="23"/>
  <c r="P26" i="23"/>
  <c r="O26" i="23"/>
  <c r="O42" i="23"/>
  <c r="N9" i="23"/>
  <c r="N7" i="23"/>
  <c r="E6" i="23"/>
  <c r="M9" i="23"/>
  <c r="P9" i="23"/>
  <c r="P7" i="23"/>
  <c r="O9" i="23"/>
  <c r="M26" i="23"/>
  <c r="N42" i="22"/>
  <c r="M42" i="22"/>
  <c r="O40" i="22"/>
  <c r="O39" i="22"/>
  <c r="O38" i="22"/>
  <c r="N40" i="22"/>
  <c r="N39" i="22"/>
  <c r="N38" i="22"/>
  <c r="M40" i="22"/>
  <c r="M39" i="22"/>
  <c r="M38" i="22"/>
  <c r="P40" i="22"/>
  <c r="P39" i="22"/>
  <c r="P38" i="22"/>
  <c r="N26" i="22"/>
  <c r="I6" i="22"/>
  <c r="P26" i="22"/>
  <c r="O26" i="22"/>
  <c r="O42" i="22"/>
  <c r="N9" i="22"/>
  <c r="N7" i="22"/>
  <c r="N27" i="22" s="1"/>
  <c r="E6" i="22"/>
  <c r="M9" i="22"/>
  <c r="P9" i="22"/>
  <c r="P7" i="22"/>
  <c r="O9" i="22"/>
  <c r="M26" i="22"/>
  <c r="M42" i="21"/>
  <c r="O40" i="21"/>
  <c r="O39" i="21"/>
  <c r="O38" i="21"/>
  <c r="N40" i="21"/>
  <c r="N39" i="21"/>
  <c r="N38" i="21"/>
  <c r="M40" i="21"/>
  <c r="M39" i="21"/>
  <c r="M38" i="21"/>
  <c r="P40" i="21"/>
  <c r="P39" i="21"/>
  <c r="P38" i="21"/>
  <c r="N26" i="21"/>
  <c r="I6" i="21"/>
  <c r="P26" i="21"/>
  <c r="O26" i="21"/>
  <c r="N9" i="21"/>
  <c r="N7" i="21"/>
  <c r="E6" i="21"/>
  <c r="M9" i="21"/>
  <c r="P9" i="21"/>
  <c r="P7" i="21"/>
  <c r="O9" i="21"/>
  <c r="M26" i="21"/>
  <c r="N42" i="20"/>
  <c r="M42" i="20"/>
  <c r="O40" i="20"/>
  <c r="O39" i="20"/>
  <c r="O38" i="20"/>
  <c r="N40" i="20"/>
  <c r="N39" i="20"/>
  <c r="N38" i="20"/>
  <c r="M40" i="20"/>
  <c r="M39" i="20"/>
  <c r="M38" i="20"/>
  <c r="P40" i="20"/>
  <c r="P39" i="20"/>
  <c r="P38" i="20"/>
  <c r="N26" i="20"/>
  <c r="I6" i="20"/>
  <c r="P26" i="20"/>
  <c r="O26" i="20"/>
  <c r="O42" i="20"/>
  <c r="N9" i="20"/>
  <c r="N7" i="20"/>
  <c r="E6" i="20"/>
  <c r="M9" i="20"/>
  <c r="M27" i="20" s="1"/>
  <c r="P9" i="20"/>
  <c r="P7" i="20"/>
  <c r="O9" i="20"/>
  <c r="O29" i="20" s="1"/>
  <c r="N42" i="19"/>
  <c r="M42" i="19"/>
  <c r="O40" i="19"/>
  <c r="O39" i="19"/>
  <c r="O38" i="19"/>
  <c r="N40" i="19"/>
  <c r="N39" i="19"/>
  <c r="N38" i="19"/>
  <c r="M40" i="19"/>
  <c r="M39" i="19"/>
  <c r="M38" i="19"/>
  <c r="P40" i="19"/>
  <c r="P39" i="19"/>
  <c r="P38" i="19"/>
  <c r="N26" i="19"/>
  <c r="I6" i="19"/>
  <c r="P26" i="19"/>
  <c r="O26" i="19"/>
  <c r="O42" i="19"/>
  <c r="N9" i="19"/>
  <c r="N7" i="19"/>
  <c r="E6" i="19"/>
  <c r="M9" i="19"/>
  <c r="P9" i="19"/>
  <c r="P7" i="19"/>
  <c r="O9" i="19"/>
  <c r="M26" i="19"/>
  <c r="N42" i="18"/>
  <c r="N9" i="18"/>
  <c r="N7" i="18"/>
  <c r="N27" i="18" s="1"/>
  <c r="E6" i="18"/>
  <c r="M9" i="18"/>
  <c r="P9" i="18"/>
  <c r="O9" i="18"/>
  <c r="O29" i="18" s="1"/>
  <c r="P7" i="18"/>
  <c r="M42" i="18"/>
  <c r="O40" i="18"/>
  <c r="O39" i="18"/>
  <c r="O38" i="18"/>
  <c r="N40" i="18"/>
  <c r="N39" i="18"/>
  <c r="N38" i="18"/>
  <c r="M40" i="18"/>
  <c r="M39" i="18"/>
  <c r="M38" i="18"/>
  <c r="P40" i="18"/>
  <c r="P39" i="18"/>
  <c r="P38" i="18"/>
  <c r="O42" i="18"/>
  <c r="N26" i="18"/>
  <c r="I6" i="18"/>
  <c r="P26" i="18"/>
  <c r="M26" i="18"/>
  <c r="O10" i="16"/>
  <c r="M10" i="16"/>
  <c r="G6" i="16"/>
  <c r="N26" i="16"/>
  <c r="I6" i="16"/>
  <c r="P26" i="16"/>
  <c r="N8" i="16"/>
  <c r="O8" i="16"/>
  <c r="O7" i="16"/>
  <c r="M8" i="16"/>
  <c r="M7" i="16"/>
  <c r="P8" i="16"/>
  <c r="C6" i="16"/>
  <c r="N9" i="16"/>
  <c r="N7" i="16"/>
  <c r="E6" i="16"/>
  <c r="O9" i="16"/>
  <c r="M9" i="16"/>
  <c r="P9" i="16"/>
  <c r="P7" i="16"/>
  <c r="O42" i="16"/>
  <c r="N42" i="16"/>
  <c r="M42" i="16"/>
  <c r="M26" i="16"/>
  <c r="H6" i="16"/>
  <c r="O26" i="16"/>
  <c r="O40" i="16"/>
  <c r="O39" i="16"/>
  <c r="O38" i="16"/>
  <c r="N40" i="16"/>
  <c r="N39" i="16"/>
  <c r="N38" i="16"/>
  <c r="N58" i="16" s="1"/>
  <c r="M40" i="16"/>
  <c r="M39" i="16"/>
  <c r="M38" i="16"/>
  <c r="P40" i="16"/>
  <c r="P39" i="16"/>
  <c r="P38" i="16"/>
  <c r="M42" i="15"/>
  <c r="O40" i="15"/>
  <c r="O39" i="15"/>
  <c r="O38" i="15"/>
  <c r="N40" i="15"/>
  <c r="N39" i="15"/>
  <c r="N38" i="15"/>
  <c r="M40" i="15"/>
  <c r="M39" i="15"/>
  <c r="M38" i="15"/>
  <c r="P40" i="15"/>
  <c r="P39" i="15"/>
  <c r="P38" i="15"/>
  <c r="N26" i="15"/>
  <c r="I6" i="15"/>
  <c r="P26" i="15"/>
  <c r="O26" i="15"/>
  <c r="O42" i="15"/>
  <c r="N9" i="15"/>
  <c r="N7" i="15"/>
  <c r="E6" i="15"/>
  <c r="P7" i="15"/>
  <c r="M9" i="15"/>
  <c r="P9" i="15"/>
  <c r="O9" i="15"/>
  <c r="M26" i="15"/>
  <c r="O40" i="14"/>
  <c r="O39" i="14"/>
  <c r="O38" i="14"/>
  <c r="M39" i="14"/>
  <c r="N40" i="14"/>
  <c r="N39" i="14"/>
  <c r="N38" i="14"/>
  <c r="M38" i="14"/>
  <c r="M40" i="14"/>
  <c r="P40" i="14"/>
  <c r="P39" i="14"/>
  <c r="P38" i="14"/>
  <c r="M42" i="14"/>
  <c r="N26" i="14"/>
  <c r="I6" i="14"/>
  <c r="P26" i="14"/>
  <c r="N9" i="14"/>
  <c r="N7" i="14"/>
  <c r="E6" i="14"/>
  <c r="M9" i="14"/>
  <c r="P9" i="14"/>
  <c r="P7" i="14"/>
  <c r="O9" i="14"/>
  <c r="O27" i="14" s="1"/>
  <c r="M26" i="14"/>
  <c r="M42" i="13"/>
  <c r="O40" i="13"/>
  <c r="O39" i="13"/>
  <c r="O38" i="13"/>
  <c r="N40" i="13"/>
  <c r="N39" i="13"/>
  <c r="N38" i="13"/>
  <c r="M40" i="13"/>
  <c r="M39" i="13"/>
  <c r="M38" i="13"/>
  <c r="P40" i="13"/>
  <c r="P39" i="13"/>
  <c r="P38" i="13"/>
  <c r="N26" i="13"/>
  <c r="I6" i="13"/>
  <c r="P26" i="13"/>
  <c r="O26" i="13"/>
  <c r="O42" i="13"/>
  <c r="N9" i="13"/>
  <c r="N7" i="13"/>
  <c r="N27" i="13" s="1"/>
  <c r="E6" i="13"/>
  <c r="P9" i="13"/>
  <c r="P7" i="13"/>
  <c r="M9" i="13"/>
  <c r="M27" i="13" s="1"/>
  <c r="O9" i="13"/>
  <c r="O29" i="13" s="1"/>
  <c r="M26" i="13"/>
  <c r="M10" i="11"/>
  <c r="G6" i="11"/>
  <c r="O10" i="11"/>
  <c r="O40" i="11"/>
  <c r="O39" i="11"/>
  <c r="O38" i="11"/>
  <c r="N40" i="11"/>
  <c r="N39" i="11"/>
  <c r="N38" i="11"/>
  <c r="P40" i="11"/>
  <c r="P39" i="11"/>
  <c r="P38" i="11"/>
  <c r="M40" i="11"/>
  <c r="M39" i="11"/>
  <c r="M38" i="11"/>
  <c r="N8" i="11"/>
  <c r="M8" i="11"/>
  <c r="M7" i="11"/>
  <c r="O7" i="11"/>
  <c r="P8" i="11"/>
  <c r="C6" i="11"/>
  <c r="O8" i="11"/>
  <c r="N26" i="11"/>
  <c r="I6" i="11"/>
  <c r="P26" i="11"/>
  <c r="O42" i="11"/>
  <c r="N42" i="11"/>
  <c r="M42" i="11"/>
  <c r="M26" i="11"/>
  <c r="H6" i="11"/>
  <c r="O26" i="11"/>
  <c r="N9" i="11"/>
  <c r="N7" i="11"/>
  <c r="E6" i="11"/>
  <c r="M9" i="11"/>
  <c r="O9" i="11"/>
  <c r="P9" i="11"/>
  <c r="P7" i="11"/>
  <c r="F6" i="10"/>
  <c r="P9" i="10"/>
  <c r="P27" i="10" s="1"/>
  <c r="P40" i="10"/>
  <c r="O9" i="10"/>
  <c r="N9" i="10"/>
  <c r="N27" i="10" s="1"/>
  <c r="M9" i="10"/>
  <c r="M27" i="10" s="1"/>
  <c r="P39" i="10"/>
  <c r="O40" i="10"/>
  <c r="O60" i="10" s="1"/>
  <c r="N38" i="10"/>
  <c r="O29" i="10"/>
  <c r="O27" i="10"/>
  <c r="M40" i="10"/>
  <c r="M39" i="10"/>
  <c r="J6" i="10"/>
  <c r="P26" i="10"/>
  <c r="O40" i="9"/>
  <c r="O39" i="9"/>
  <c r="O38" i="9"/>
  <c r="M39" i="9"/>
  <c r="N40" i="9"/>
  <c r="N39" i="9"/>
  <c r="N38" i="9"/>
  <c r="M40" i="9"/>
  <c r="M38" i="9"/>
  <c r="P40" i="9"/>
  <c r="P39" i="9"/>
  <c r="P38" i="9"/>
  <c r="N26" i="9"/>
  <c r="I6" i="9"/>
  <c r="P26" i="9"/>
  <c r="O26" i="9"/>
  <c r="M26" i="9"/>
  <c r="N9" i="9"/>
  <c r="N7" i="9"/>
  <c r="N27" i="9" s="1"/>
  <c r="E6" i="9"/>
  <c r="M9" i="9"/>
  <c r="M27" i="9" s="1"/>
  <c r="P9" i="9"/>
  <c r="P7" i="9"/>
  <c r="O9" i="9"/>
  <c r="O42" i="9"/>
  <c r="N26" i="8"/>
  <c r="I6" i="8"/>
  <c r="P26" i="8"/>
  <c r="M26" i="8"/>
  <c r="H6" i="8"/>
  <c r="O26" i="8"/>
  <c r="N9" i="8"/>
  <c r="N7" i="8"/>
  <c r="E6" i="8"/>
  <c r="M9" i="8"/>
  <c r="P9" i="8"/>
  <c r="P7" i="8"/>
  <c r="O9" i="8"/>
  <c r="M10" i="8"/>
  <c r="G6" i="8"/>
  <c r="O10" i="8"/>
  <c r="O40" i="8"/>
  <c r="O39" i="8"/>
  <c r="O38" i="8"/>
  <c r="N40" i="8"/>
  <c r="N39" i="8"/>
  <c r="N38" i="8"/>
  <c r="M39" i="8"/>
  <c r="M40" i="8"/>
  <c r="M38" i="8"/>
  <c r="P40" i="8"/>
  <c r="P39" i="8"/>
  <c r="P38" i="8"/>
  <c r="O42" i="8"/>
  <c r="N42" i="8"/>
  <c r="M42" i="8"/>
  <c r="N8" i="8"/>
  <c r="M8" i="8"/>
  <c r="M7" i="8"/>
  <c r="P8" i="8"/>
  <c r="C6" i="8"/>
  <c r="O8" i="8"/>
  <c r="O7" i="8"/>
  <c r="O41" i="7"/>
  <c r="N41" i="7"/>
  <c r="M41" i="7"/>
  <c r="P41" i="7"/>
  <c r="O7" i="7"/>
  <c r="O8" i="7"/>
  <c r="O10" i="7"/>
  <c r="E5" i="7"/>
  <c r="I5" i="7"/>
  <c r="O26" i="7" s="1"/>
  <c r="D6" i="7"/>
  <c r="H6" i="7"/>
  <c r="M7" i="7"/>
  <c r="M8" i="7"/>
  <c r="E37" i="7"/>
  <c r="I37" i="7"/>
  <c r="P42" i="7" s="1"/>
  <c r="F5" i="7"/>
  <c r="F6" i="7" s="1"/>
  <c r="J5" i="7"/>
  <c r="J6" i="7" s="1"/>
  <c r="F37" i="7"/>
  <c r="O41" i="6"/>
  <c r="N41" i="6"/>
  <c r="M41" i="6"/>
  <c r="P41" i="6"/>
  <c r="O7" i="6"/>
  <c r="O8" i="6"/>
  <c r="O10" i="6"/>
  <c r="E5" i="6"/>
  <c r="I5" i="6"/>
  <c r="O26" i="6" s="1"/>
  <c r="D6" i="6"/>
  <c r="H6" i="6"/>
  <c r="M7" i="6"/>
  <c r="M8" i="6"/>
  <c r="E37" i="6"/>
  <c r="I37" i="6"/>
  <c r="P42" i="6" s="1"/>
  <c r="N42" i="6"/>
  <c r="F5" i="6"/>
  <c r="F6" i="6" s="1"/>
  <c r="J5" i="6"/>
  <c r="J6" i="6" s="1"/>
  <c r="F37" i="6"/>
  <c r="O41" i="5"/>
  <c r="N41" i="5"/>
  <c r="M41" i="5"/>
  <c r="P41" i="5"/>
  <c r="O7" i="5"/>
  <c r="O8" i="5"/>
  <c r="O10" i="5"/>
  <c r="P8" i="5"/>
  <c r="E5" i="5"/>
  <c r="I5" i="5"/>
  <c r="M26" i="5" s="1"/>
  <c r="H6" i="5"/>
  <c r="M7" i="5"/>
  <c r="M8" i="5"/>
  <c r="E37" i="5"/>
  <c r="I37" i="5"/>
  <c r="P42" i="5" s="1"/>
  <c r="F5" i="5"/>
  <c r="F6" i="5" s="1"/>
  <c r="J5" i="5"/>
  <c r="J6" i="5" s="1"/>
  <c r="F37" i="5"/>
  <c r="O41" i="4"/>
  <c r="M41" i="4"/>
  <c r="N41" i="4"/>
  <c r="P41" i="4"/>
  <c r="O7" i="4"/>
  <c r="O8" i="4"/>
  <c r="O10" i="4"/>
  <c r="P8" i="4"/>
  <c r="E5" i="4"/>
  <c r="I5" i="4"/>
  <c r="M26" i="4" s="1"/>
  <c r="H6" i="4"/>
  <c r="M7" i="4"/>
  <c r="M8" i="4"/>
  <c r="E37" i="4"/>
  <c r="I37" i="4"/>
  <c r="P42" i="4" s="1"/>
  <c r="F5" i="4"/>
  <c r="F6" i="4" s="1"/>
  <c r="J5" i="4"/>
  <c r="J6" i="4" s="1"/>
  <c r="F37" i="4"/>
  <c r="O41" i="3"/>
  <c r="M41" i="3"/>
  <c r="N41" i="3"/>
  <c r="P41" i="3"/>
  <c r="O7" i="3"/>
  <c r="O8" i="3"/>
  <c r="O10" i="3"/>
  <c r="P8" i="3"/>
  <c r="E5" i="3"/>
  <c r="I5" i="3"/>
  <c r="M26" i="3" s="1"/>
  <c r="H6" i="3"/>
  <c r="M7" i="3"/>
  <c r="M8" i="3"/>
  <c r="E37" i="3"/>
  <c r="I37" i="3"/>
  <c r="P42" i="3" s="1"/>
  <c r="F5" i="3"/>
  <c r="F6" i="3" s="1"/>
  <c r="J5" i="3"/>
  <c r="J6" i="3" s="1"/>
  <c r="F37" i="3"/>
  <c r="E5" i="2"/>
  <c r="I5" i="2"/>
  <c r="G5" i="2"/>
  <c r="H5" i="2"/>
  <c r="F5" i="2"/>
  <c r="J5" i="2"/>
  <c r="J37" i="1"/>
  <c r="F37" i="1"/>
  <c r="I37" i="1"/>
  <c r="E37" i="1"/>
  <c r="H37" i="1"/>
  <c r="G37" i="1"/>
  <c r="M20" i="2" l="1"/>
  <c r="O20" i="2"/>
  <c r="O7" i="2"/>
  <c r="M7" i="2"/>
  <c r="M18" i="2"/>
  <c r="O18" i="2"/>
  <c r="M10" i="2"/>
  <c r="N19" i="2"/>
  <c r="M19" i="2"/>
  <c r="P21" i="2"/>
  <c r="O19" i="2"/>
  <c r="N21" i="2"/>
  <c r="P19" i="2"/>
  <c r="O27" i="9"/>
  <c r="N58" i="10"/>
  <c r="M27" i="14"/>
  <c r="M58" i="14"/>
  <c r="O29" i="23"/>
  <c r="P7" i="2"/>
  <c r="P11" i="2"/>
  <c r="O22" i="2"/>
  <c r="O16" i="2"/>
  <c r="O9" i="2"/>
  <c r="N20" i="2"/>
  <c r="N14" i="2"/>
  <c r="N8" i="2"/>
  <c r="M8" i="2"/>
  <c r="P22" i="2"/>
  <c r="P10" i="2"/>
  <c r="O15" i="2"/>
  <c r="O8" i="2"/>
  <c r="N7" i="2"/>
  <c r="P18" i="2"/>
  <c r="P12" i="2"/>
  <c r="N15" i="2"/>
  <c r="M15" i="2"/>
  <c r="P9" i="2"/>
  <c r="N18" i="2"/>
  <c r="N12" i="2"/>
  <c r="O11" i="2"/>
  <c r="N9" i="2"/>
  <c r="P20" i="2"/>
  <c r="P14" i="2"/>
  <c r="P8" i="2"/>
  <c r="M11" i="2"/>
  <c r="M9" i="2"/>
  <c r="N22" i="2"/>
  <c r="N10" i="2"/>
  <c r="O21" i="2"/>
  <c r="M12" i="2"/>
  <c r="M17" i="2"/>
  <c r="O17" i="2"/>
  <c r="M21" i="2"/>
  <c r="O12" i="2"/>
  <c r="O58" i="10"/>
  <c r="N58" i="13"/>
  <c r="N27" i="21"/>
  <c r="O29" i="24"/>
  <c r="O27" i="26"/>
  <c r="J6" i="2"/>
  <c r="P16" i="2"/>
  <c r="N13" i="2"/>
  <c r="M13" i="2"/>
  <c r="P15" i="2"/>
  <c r="O13" i="2"/>
  <c r="P13" i="2"/>
  <c r="N16" i="2"/>
  <c r="M16" i="2"/>
  <c r="F6" i="2"/>
  <c r="P17" i="2"/>
  <c r="M14" i="2"/>
  <c r="O14" i="2"/>
  <c r="N17" i="2"/>
  <c r="M58" i="9"/>
  <c r="P60" i="10"/>
  <c r="O29" i="15"/>
  <c r="M27" i="18"/>
  <c r="O29" i="19"/>
  <c r="O29" i="22"/>
  <c r="N27" i="27"/>
  <c r="M27" i="28"/>
  <c r="M11" i="5"/>
  <c r="O11" i="5"/>
  <c r="P29" i="10"/>
  <c r="O29" i="26"/>
  <c r="M27" i="11"/>
  <c r="N58" i="18"/>
  <c r="M27" i="19"/>
  <c r="N27" i="26"/>
  <c r="O29" i="25"/>
  <c r="M58" i="8"/>
  <c r="N27" i="11"/>
  <c r="M27" i="21"/>
  <c r="N58" i="22"/>
  <c r="M27" i="23"/>
  <c r="M27" i="27"/>
  <c r="O29" i="28"/>
  <c r="M27" i="15"/>
  <c r="N58" i="15"/>
  <c r="O27" i="18"/>
  <c r="O29" i="21"/>
  <c r="M27" i="22"/>
  <c r="M58" i="22"/>
  <c r="M27" i="25"/>
  <c r="M27" i="26"/>
  <c r="O29" i="27"/>
  <c r="N27" i="28"/>
  <c r="N58" i="28"/>
  <c r="M58" i="28"/>
  <c r="N58" i="27"/>
  <c r="M58" i="27"/>
  <c r="N58" i="26"/>
  <c r="M58" i="26"/>
  <c r="N58" i="25"/>
  <c r="M58" i="25"/>
  <c r="O27" i="24"/>
  <c r="N27" i="24"/>
  <c r="N58" i="24"/>
  <c r="M58" i="24"/>
  <c r="O27" i="23"/>
  <c r="N27" i="23"/>
  <c r="N58" i="23"/>
  <c r="M58" i="23"/>
  <c r="O27" i="22"/>
  <c r="N58" i="21"/>
  <c r="M58" i="21"/>
  <c r="O27" i="21"/>
  <c r="O27" i="20"/>
  <c r="N27" i="20"/>
  <c r="N58" i="20"/>
  <c r="M58" i="20"/>
  <c r="O27" i="19"/>
  <c r="N27" i="19"/>
  <c r="N58" i="19"/>
  <c r="M58" i="19"/>
  <c r="M58" i="18"/>
  <c r="N27" i="16"/>
  <c r="M27" i="16"/>
  <c r="M58" i="16"/>
  <c r="O27" i="15"/>
  <c r="N27" i="15"/>
  <c r="M58" i="15"/>
  <c r="O29" i="14"/>
  <c r="N27" i="14"/>
  <c r="N58" i="14"/>
  <c r="O27" i="13"/>
  <c r="M58" i="13"/>
  <c r="N58" i="11"/>
  <c r="M58" i="11"/>
  <c r="P58" i="10"/>
  <c r="M58" i="10"/>
  <c r="N58" i="9"/>
  <c r="O29" i="9"/>
  <c r="N58" i="8"/>
  <c r="M27" i="8"/>
  <c r="N27" i="8"/>
  <c r="P60" i="28"/>
  <c r="P58" i="28"/>
  <c r="P29" i="28"/>
  <c r="P27" i="28"/>
  <c r="O60" i="28"/>
  <c r="O58" i="28"/>
  <c r="P60" i="27"/>
  <c r="P58" i="27"/>
  <c r="P29" i="27"/>
  <c r="P27" i="27"/>
  <c r="O60" i="27"/>
  <c r="O58" i="27"/>
  <c r="P60" i="26"/>
  <c r="P58" i="26"/>
  <c r="P29" i="26"/>
  <c r="P27" i="26"/>
  <c r="O60" i="26"/>
  <c r="O58" i="26"/>
  <c r="P60" i="25"/>
  <c r="P58" i="25"/>
  <c r="P29" i="25"/>
  <c r="P27" i="25"/>
  <c r="O60" i="25"/>
  <c r="O58" i="25"/>
  <c r="P60" i="24"/>
  <c r="P58" i="24"/>
  <c r="P29" i="24"/>
  <c r="P27" i="24"/>
  <c r="O60" i="24"/>
  <c r="O58" i="24"/>
  <c r="P60" i="23"/>
  <c r="P58" i="23"/>
  <c r="P29" i="23"/>
  <c r="P27" i="23"/>
  <c r="O60" i="23"/>
  <c r="O58" i="23"/>
  <c r="P60" i="22"/>
  <c r="P58" i="22"/>
  <c r="P29" i="22"/>
  <c r="P27" i="22"/>
  <c r="O60" i="22"/>
  <c r="O58" i="22"/>
  <c r="P60" i="21"/>
  <c r="P58" i="21"/>
  <c r="O60" i="21"/>
  <c r="O58" i="21"/>
  <c r="P29" i="21"/>
  <c r="P27" i="21"/>
  <c r="P60" i="20"/>
  <c r="P58" i="20"/>
  <c r="P29" i="20"/>
  <c r="P27" i="20"/>
  <c r="O60" i="20"/>
  <c r="O58" i="20"/>
  <c r="P29" i="19"/>
  <c r="P27" i="19"/>
  <c r="O60" i="19"/>
  <c r="O58" i="19"/>
  <c r="P60" i="19"/>
  <c r="P58" i="19"/>
  <c r="P29" i="18"/>
  <c r="P27" i="18"/>
  <c r="P60" i="18"/>
  <c r="P58" i="18"/>
  <c r="O60" i="18"/>
  <c r="O58" i="18"/>
  <c r="P29" i="16"/>
  <c r="P27" i="16"/>
  <c r="P60" i="16"/>
  <c r="P58" i="16"/>
  <c r="O60" i="16"/>
  <c r="O58" i="16"/>
  <c r="O27" i="16"/>
  <c r="O29" i="16"/>
  <c r="P29" i="15"/>
  <c r="P27" i="15"/>
  <c r="P60" i="15"/>
  <c r="P58" i="15"/>
  <c r="O60" i="15"/>
  <c r="O58" i="15"/>
  <c r="O60" i="14"/>
  <c r="O58" i="14"/>
  <c r="P29" i="14"/>
  <c r="P27" i="14"/>
  <c r="P60" i="14"/>
  <c r="P58" i="14"/>
  <c r="P60" i="13"/>
  <c r="P58" i="13"/>
  <c r="O60" i="13"/>
  <c r="O58" i="13"/>
  <c r="P29" i="13"/>
  <c r="P27" i="13"/>
  <c r="P60" i="11"/>
  <c r="P58" i="11"/>
  <c r="O29" i="11"/>
  <c r="O27" i="11"/>
  <c r="P29" i="11"/>
  <c r="P27" i="11"/>
  <c r="O60" i="11"/>
  <c r="O58" i="11"/>
  <c r="P60" i="9"/>
  <c r="P58" i="9"/>
  <c r="P29" i="9"/>
  <c r="P27" i="9"/>
  <c r="O60" i="9"/>
  <c r="O58" i="9"/>
  <c r="P60" i="8"/>
  <c r="P58" i="8"/>
  <c r="P29" i="8"/>
  <c r="P27" i="8"/>
  <c r="O60" i="8"/>
  <c r="O58" i="8"/>
  <c r="O29" i="8"/>
  <c r="O27" i="8"/>
  <c r="N42" i="7"/>
  <c r="N9" i="7"/>
  <c r="N7" i="7"/>
  <c r="N27" i="7" s="1"/>
  <c r="E6" i="7"/>
  <c r="M9" i="7"/>
  <c r="M27" i="7" s="1"/>
  <c r="P9" i="7"/>
  <c r="O9" i="7"/>
  <c r="O29" i="7" s="1"/>
  <c r="P7" i="7"/>
  <c r="M42" i="7"/>
  <c r="O27" i="7"/>
  <c r="O40" i="7"/>
  <c r="O39" i="7"/>
  <c r="O38" i="7"/>
  <c r="N40" i="7"/>
  <c r="N39" i="7"/>
  <c r="N38" i="7"/>
  <c r="M40" i="7"/>
  <c r="M39" i="7"/>
  <c r="M38" i="7"/>
  <c r="P40" i="7"/>
  <c r="P39" i="7"/>
  <c r="P38" i="7"/>
  <c r="O42" i="7"/>
  <c r="N26" i="7"/>
  <c r="I6" i="7"/>
  <c r="P26" i="7"/>
  <c r="M26" i="7"/>
  <c r="M42" i="6"/>
  <c r="O27" i="6"/>
  <c r="N9" i="6"/>
  <c r="N7" i="6"/>
  <c r="N27" i="6" s="1"/>
  <c r="E6" i="6"/>
  <c r="M9" i="6"/>
  <c r="P9" i="6"/>
  <c r="P7" i="6"/>
  <c r="O9" i="6"/>
  <c r="O29" i="6" s="1"/>
  <c r="O40" i="6"/>
  <c r="O39" i="6"/>
  <c r="O38" i="6"/>
  <c r="N40" i="6"/>
  <c r="N39" i="6"/>
  <c r="N38" i="6"/>
  <c r="M40" i="6"/>
  <c r="M39" i="6"/>
  <c r="M38" i="6"/>
  <c r="P40" i="6"/>
  <c r="P39" i="6"/>
  <c r="P38" i="6"/>
  <c r="O42" i="6"/>
  <c r="N26" i="6"/>
  <c r="I6" i="6"/>
  <c r="P26" i="6"/>
  <c r="M26" i="6"/>
  <c r="N42" i="5"/>
  <c r="M42" i="5"/>
  <c r="O40" i="5"/>
  <c r="O39" i="5"/>
  <c r="O38" i="5"/>
  <c r="N40" i="5"/>
  <c r="N39" i="5"/>
  <c r="N38" i="5"/>
  <c r="M40" i="5"/>
  <c r="M39" i="5"/>
  <c r="M38" i="5"/>
  <c r="P40" i="5"/>
  <c r="P39" i="5"/>
  <c r="P38" i="5"/>
  <c r="N26" i="5"/>
  <c r="I6" i="5"/>
  <c r="P26" i="5"/>
  <c r="O26" i="5"/>
  <c r="O42" i="5"/>
  <c r="N9" i="5"/>
  <c r="N7" i="5"/>
  <c r="E6" i="5"/>
  <c r="P9" i="5"/>
  <c r="P7" i="5"/>
  <c r="M9" i="5"/>
  <c r="O9" i="5"/>
  <c r="O29" i="5" s="1"/>
  <c r="N9" i="4"/>
  <c r="N7" i="4"/>
  <c r="N27" i="4" s="1"/>
  <c r="E6" i="4"/>
  <c r="P7" i="4"/>
  <c r="M9" i="4"/>
  <c r="M27" i="4" s="1"/>
  <c r="O9" i="4"/>
  <c r="P9" i="4"/>
  <c r="N42" i="4"/>
  <c r="M42" i="4"/>
  <c r="O27" i="4"/>
  <c r="O40" i="4"/>
  <c r="O39" i="4"/>
  <c r="O38" i="4"/>
  <c r="M38" i="4"/>
  <c r="N40" i="4"/>
  <c r="N39" i="4"/>
  <c r="N38" i="4"/>
  <c r="M40" i="4"/>
  <c r="M39" i="4"/>
  <c r="P40" i="4"/>
  <c r="P39" i="4"/>
  <c r="P38" i="4"/>
  <c r="N26" i="4"/>
  <c r="I6" i="4"/>
  <c r="P26" i="4"/>
  <c r="O26" i="4"/>
  <c r="O29" i="4" s="1"/>
  <c r="O42" i="4"/>
  <c r="N9" i="3"/>
  <c r="N7" i="3"/>
  <c r="E6" i="3"/>
  <c r="M9" i="3"/>
  <c r="M27" i="3" s="1"/>
  <c r="P9" i="3"/>
  <c r="P7" i="3"/>
  <c r="O9" i="3"/>
  <c r="N42" i="3"/>
  <c r="M42" i="3"/>
  <c r="O29" i="3"/>
  <c r="O40" i="3"/>
  <c r="O39" i="3"/>
  <c r="O38" i="3"/>
  <c r="M40" i="3"/>
  <c r="M39" i="3"/>
  <c r="N40" i="3"/>
  <c r="N39" i="3"/>
  <c r="N38" i="3"/>
  <c r="N58" i="3" s="1"/>
  <c r="M38" i="3"/>
  <c r="P40" i="3"/>
  <c r="P39" i="3"/>
  <c r="P38" i="3"/>
  <c r="N26" i="3"/>
  <c r="I6" i="3"/>
  <c r="P26" i="3"/>
  <c r="O26" i="3"/>
  <c r="O27" i="3" s="1"/>
  <c r="O42" i="3"/>
  <c r="G6" i="2"/>
  <c r="O10" i="2"/>
  <c r="I6" i="2"/>
  <c r="N11" i="2" s="1"/>
  <c r="E6" i="2"/>
  <c r="H6" i="2"/>
  <c r="P42" i="1"/>
  <c r="M42" i="1"/>
  <c r="O42" i="1"/>
  <c r="N42" i="1"/>
  <c r="M41" i="1"/>
  <c r="P41" i="1"/>
  <c r="O41" i="1"/>
  <c r="N41" i="1"/>
  <c r="M40" i="1"/>
  <c r="M39" i="1"/>
  <c r="M38" i="1"/>
  <c r="P40" i="1"/>
  <c r="P39" i="1"/>
  <c r="P38" i="1"/>
  <c r="O40" i="1"/>
  <c r="O39" i="1"/>
  <c r="O38" i="1"/>
  <c r="N40" i="1"/>
  <c r="N39" i="1"/>
  <c r="N38" i="1"/>
  <c r="M27" i="6" l="1"/>
  <c r="M27" i="2"/>
  <c r="O27" i="2"/>
  <c r="O29" i="2"/>
  <c r="N27" i="2"/>
  <c r="N27" i="3"/>
  <c r="M27" i="5"/>
  <c r="P29" i="2"/>
  <c r="P27" i="2"/>
  <c r="M58" i="7"/>
  <c r="N27" i="5"/>
  <c r="N58" i="7"/>
  <c r="N58" i="6"/>
  <c r="M58" i="6"/>
  <c r="N58" i="5"/>
  <c r="M58" i="5"/>
  <c r="O27" i="5"/>
  <c r="M58" i="4"/>
  <c r="N58" i="4"/>
  <c r="M58" i="3"/>
  <c r="M58" i="1"/>
  <c r="P29" i="7"/>
  <c r="P27" i="7"/>
  <c r="P60" i="7"/>
  <c r="P58" i="7"/>
  <c r="O60" i="7"/>
  <c r="O58" i="7"/>
  <c r="P60" i="6"/>
  <c r="P58" i="6"/>
  <c r="O60" i="6"/>
  <c r="O58" i="6"/>
  <c r="P29" i="6"/>
  <c r="P27" i="6"/>
  <c r="P60" i="5"/>
  <c r="P58" i="5"/>
  <c r="O60" i="5"/>
  <c r="O58" i="5"/>
  <c r="P29" i="5"/>
  <c r="P27" i="5"/>
  <c r="P29" i="4"/>
  <c r="P27" i="4"/>
  <c r="P60" i="4"/>
  <c r="P58" i="4"/>
  <c r="O60" i="4"/>
  <c r="O58" i="4"/>
  <c r="P60" i="3"/>
  <c r="P58" i="3"/>
  <c r="O60" i="3"/>
  <c r="O58" i="3"/>
  <c r="P29" i="3"/>
  <c r="P27" i="3"/>
  <c r="P60" i="2"/>
  <c r="P58" i="2"/>
  <c r="O60" i="2"/>
  <c r="P60" i="1"/>
  <c r="P58" i="1"/>
  <c r="O60" i="1"/>
  <c r="O58" i="1"/>
  <c r="N10" i="1"/>
  <c r="K6" i="1"/>
  <c r="J5" i="1"/>
  <c r="J6" i="1" s="1"/>
  <c r="F5" i="1"/>
  <c r="F6" i="1" s="1"/>
  <c r="P10" i="1"/>
  <c r="H5" i="1"/>
  <c r="G5" i="1"/>
  <c r="M8" i="1" s="1"/>
  <c r="I5" i="1"/>
  <c r="E5" i="1"/>
  <c r="N58" i="1"/>
  <c r="G6" i="1" l="1"/>
  <c r="M10" i="1"/>
  <c r="O10" i="1"/>
  <c r="N9" i="1"/>
  <c r="N7" i="1"/>
  <c r="M9" i="1"/>
  <c r="P9" i="1"/>
  <c r="P7" i="1"/>
  <c r="E6" i="1"/>
  <c r="O9" i="1"/>
  <c r="N26" i="1"/>
  <c r="P26" i="1"/>
  <c r="I6" i="1"/>
  <c r="M26" i="1"/>
  <c r="O26" i="1"/>
  <c r="H6" i="1"/>
  <c r="N8" i="1"/>
  <c r="M7" i="1"/>
  <c r="P8" i="1"/>
  <c r="O7" i="1"/>
  <c r="O8" i="1"/>
  <c r="M11" i="1" l="1"/>
  <c r="M27" i="1" s="1"/>
  <c r="P29" i="1"/>
  <c r="P27" i="1"/>
  <c r="O29" i="1"/>
  <c r="O27" i="1"/>
  <c r="N27" i="1"/>
</calcChain>
</file>

<file path=xl/sharedStrings.xml><?xml version="1.0" encoding="utf-8"?>
<sst xmlns="http://schemas.openxmlformats.org/spreadsheetml/2006/main" count="9720" uniqueCount="440">
  <si>
    <t>嗅觉</t>
    <phoneticPr fontId="2" type="noConversion"/>
  </si>
  <si>
    <t>人员</t>
    <phoneticPr fontId="2" type="noConversion"/>
  </si>
  <si>
    <t>不同浓度组化合物</t>
    <phoneticPr fontId="2" type="noConversion"/>
  </si>
  <si>
    <r>
      <t>个人阈值T</t>
    </r>
    <r>
      <rPr>
        <sz val="9"/>
        <color theme="1"/>
        <rFont val="宋体"/>
        <family val="3"/>
        <charset val="134"/>
        <scheme val="minor"/>
      </rPr>
      <t>BET1</t>
    </r>
    <phoneticPr fontId="2" type="noConversion"/>
  </si>
  <si>
    <r>
      <t>lg阈值lgT</t>
    </r>
    <r>
      <rPr>
        <sz val="9"/>
        <color theme="1"/>
        <rFont val="宋体"/>
        <family val="3"/>
        <charset val="134"/>
        <scheme val="minor"/>
      </rPr>
      <t>BET1</t>
    </r>
    <phoneticPr fontId="2" type="noConversion"/>
  </si>
  <si>
    <t>样品</t>
    <phoneticPr fontId="2" type="noConversion"/>
  </si>
  <si>
    <t>A8</t>
  </si>
  <si>
    <t>A7</t>
  </si>
  <si>
    <t>A6</t>
  </si>
  <si>
    <t>A5</t>
  </si>
  <si>
    <t>A4</t>
  </si>
  <si>
    <t>A3</t>
  </si>
  <si>
    <t>A2</t>
  </si>
  <si>
    <t>A1</t>
  </si>
  <si>
    <t>A</t>
  </si>
  <si>
    <t>浓度</t>
    <phoneticPr fontId="2" type="noConversion"/>
  </si>
  <si>
    <t>觉察阈值</t>
    <phoneticPr fontId="2" type="noConversion"/>
  </si>
  <si>
    <t>识别阈值</t>
    <phoneticPr fontId="2" type="noConversion"/>
  </si>
  <si>
    <t>×</t>
    <phoneticPr fontId="2" type="noConversion"/>
  </si>
  <si>
    <t>√</t>
    <phoneticPr fontId="2" type="noConversion"/>
  </si>
  <si>
    <t>景</t>
    <phoneticPr fontId="2" type="noConversion"/>
  </si>
  <si>
    <t>判断正确率</t>
    <phoneticPr fontId="2" type="noConversion"/>
  </si>
  <si>
    <t>组阈值</t>
    <phoneticPr fontId="2" type="noConversion"/>
  </si>
  <si>
    <t>组阈值标准差</t>
    <phoneticPr fontId="2" type="noConversion"/>
  </si>
  <si>
    <t>味觉</t>
    <phoneticPr fontId="2" type="noConversion"/>
  </si>
  <si>
    <t>觉察阈值</t>
    <phoneticPr fontId="2" type="noConversion"/>
  </si>
  <si>
    <t>识别阈值</t>
    <phoneticPr fontId="2" type="noConversion"/>
  </si>
  <si>
    <t>判断正确率</t>
    <phoneticPr fontId="2" type="noConversion"/>
  </si>
  <si>
    <t>组阈值</t>
    <phoneticPr fontId="2" type="noConversion"/>
  </si>
  <si>
    <t>组阈值标准差</t>
    <phoneticPr fontId="2" type="noConversion"/>
  </si>
  <si>
    <t>Lg浓度</t>
    <phoneticPr fontId="2" type="noConversion"/>
  </si>
  <si>
    <t>李明</t>
    <phoneticPr fontId="2" type="noConversion"/>
  </si>
  <si>
    <t>周晨曦</t>
    <phoneticPr fontId="2" type="noConversion"/>
  </si>
  <si>
    <t>赵跃峰</t>
    <phoneticPr fontId="2" type="noConversion"/>
  </si>
  <si>
    <t>王松</t>
    <phoneticPr fontId="2" type="noConversion"/>
  </si>
  <si>
    <t>张倩</t>
    <phoneticPr fontId="2" type="noConversion"/>
  </si>
  <si>
    <t>景思</t>
    <phoneticPr fontId="2" type="noConversion"/>
  </si>
  <si>
    <t>尹中天</t>
    <phoneticPr fontId="2" type="noConversion"/>
  </si>
  <si>
    <t>秦丹</t>
    <phoneticPr fontId="2" type="noConversion"/>
  </si>
  <si>
    <t>霍嘉颖</t>
    <phoneticPr fontId="2" type="noConversion"/>
  </si>
  <si>
    <t>史冬梅</t>
    <phoneticPr fontId="2" type="noConversion"/>
  </si>
  <si>
    <t>杜静怡</t>
    <phoneticPr fontId="2" type="noConversion"/>
  </si>
  <si>
    <t>郭若男</t>
    <phoneticPr fontId="2" type="noConversion"/>
  </si>
  <si>
    <t>何菲</t>
    <phoneticPr fontId="2" type="noConversion"/>
  </si>
  <si>
    <t>贾雪颖</t>
    <phoneticPr fontId="2" type="noConversion"/>
  </si>
  <si>
    <t>陈璐</t>
    <phoneticPr fontId="2" type="noConversion"/>
  </si>
  <si>
    <t>闵楠楠</t>
    <phoneticPr fontId="2" type="noConversion"/>
  </si>
  <si>
    <t>香草甜味</t>
    <phoneticPr fontId="2" type="noConversion"/>
  </si>
  <si>
    <t>谷物味</t>
    <phoneticPr fontId="2" type="noConversion"/>
  </si>
  <si>
    <t>泥土味</t>
    <phoneticPr fontId="2" type="noConversion"/>
  </si>
  <si>
    <t>杏仁味</t>
    <phoneticPr fontId="2" type="noConversion"/>
  </si>
  <si>
    <t>甜、麦香</t>
    <phoneticPr fontId="2" type="noConversion"/>
  </si>
  <si>
    <t>泥土</t>
    <phoneticPr fontId="2" type="noConversion"/>
  </si>
  <si>
    <t>玫瑰花香</t>
    <phoneticPr fontId="2" type="noConversion"/>
  </si>
  <si>
    <t>花香</t>
    <phoneticPr fontId="2" type="noConversion"/>
  </si>
  <si>
    <t>指甲油、水果</t>
    <phoneticPr fontId="2" type="noConversion"/>
  </si>
  <si>
    <t>水果</t>
    <phoneticPr fontId="2" type="noConversion"/>
  </si>
  <si>
    <t>香蕉</t>
    <phoneticPr fontId="2" type="noConversion"/>
  </si>
  <si>
    <t>汽油味</t>
    <phoneticPr fontId="2" type="noConversion"/>
  </si>
  <si>
    <t>果香</t>
    <phoneticPr fontId="2" type="noConversion"/>
  </si>
  <si>
    <t>汽油</t>
    <phoneticPr fontId="2" type="noConversion"/>
  </si>
  <si>
    <t>辣味明显、粮食味道</t>
    <phoneticPr fontId="2" type="noConversion"/>
  </si>
  <si>
    <t>糖果</t>
    <phoneticPr fontId="2" type="noConversion"/>
  </si>
  <si>
    <t>苦涩</t>
    <phoneticPr fontId="2" type="noConversion"/>
  </si>
  <si>
    <t>甜杏仁</t>
    <phoneticPr fontId="2" type="noConversion"/>
  </si>
  <si>
    <t>苦杏仁</t>
    <phoneticPr fontId="2" type="noConversion"/>
  </si>
  <si>
    <t>甜杏仁</t>
    <phoneticPr fontId="2" type="noConversion"/>
  </si>
  <si>
    <t>香蕉、甜香</t>
    <phoneticPr fontId="2" type="noConversion"/>
  </si>
  <si>
    <t>甜、芝麻</t>
    <phoneticPr fontId="2" type="noConversion"/>
  </si>
  <si>
    <t>脂肪</t>
    <phoneticPr fontId="2" type="noConversion"/>
  </si>
  <si>
    <t>咸</t>
    <phoneticPr fontId="2" type="noConversion"/>
  </si>
  <si>
    <t>甜、香蕉</t>
    <phoneticPr fontId="2" type="noConversion"/>
  </si>
  <si>
    <t>油漆、卸甲水、乙醚</t>
    <phoneticPr fontId="2" type="noConversion"/>
  </si>
  <si>
    <t>油漆</t>
    <phoneticPr fontId="2" type="noConversion"/>
  </si>
  <si>
    <t>后鼻有点苦</t>
    <phoneticPr fontId="2" type="noConversion"/>
  </si>
  <si>
    <t>牙膏、薄荷</t>
    <phoneticPr fontId="2" type="noConversion"/>
  </si>
  <si>
    <t>土</t>
    <phoneticPr fontId="2" type="noConversion"/>
  </si>
  <si>
    <t>香蕉、牛奶</t>
    <phoneticPr fontId="2" type="noConversion"/>
  </si>
  <si>
    <t>果香</t>
    <phoneticPr fontId="2" type="noConversion"/>
  </si>
  <si>
    <t>苹果、汽油</t>
    <phoneticPr fontId="2" type="noConversion"/>
  </si>
  <si>
    <t>油、哈喇</t>
    <phoneticPr fontId="2" type="noConversion"/>
  </si>
  <si>
    <t>坚果、咸、油</t>
    <phoneticPr fontId="2" type="noConversion"/>
  </si>
  <si>
    <t>花香、醛</t>
    <phoneticPr fontId="2" type="noConversion"/>
  </si>
  <si>
    <t>苦、闷</t>
    <phoneticPr fontId="2" type="noConversion"/>
  </si>
  <si>
    <t>树叶</t>
    <phoneticPr fontId="2" type="noConversion"/>
  </si>
  <si>
    <t>指甲油</t>
    <phoneticPr fontId="2" type="noConversion"/>
  </si>
  <si>
    <t>树皮</t>
    <phoneticPr fontId="2" type="noConversion"/>
  </si>
  <si>
    <t>醇、杏仁</t>
    <phoneticPr fontId="2" type="noConversion"/>
  </si>
  <si>
    <t>花香</t>
    <phoneticPr fontId="2" type="noConversion"/>
  </si>
  <si>
    <t>苦</t>
    <phoneticPr fontId="2" type="noConversion"/>
  </si>
  <si>
    <t>苦杏仁</t>
    <phoneticPr fontId="2" type="noConversion"/>
  </si>
  <si>
    <t>药膏</t>
    <phoneticPr fontId="2" type="noConversion"/>
  </si>
  <si>
    <t>草莓甜香</t>
    <phoneticPr fontId="2" type="noConversion"/>
  </si>
  <si>
    <t>微苦</t>
    <phoneticPr fontId="2" type="noConversion"/>
  </si>
  <si>
    <t>呛</t>
    <phoneticPr fontId="2" type="noConversion"/>
  </si>
  <si>
    <t>苦杏仁、抹布</t>
    <phoneticPr fontId="2" type="noConversion"/>
  </si>
  <si>
    <t>烘焙、烟熏</t>
    <phoneticPr fontId="2" type="noConversion"/>
  </si>
  <si>
    <t>烤香</t>
    <phoneticPr fontId="2" type="noConversion"/>
  </si>
  <si>
    <t>甜、糖果</t>
    <phoneticPr fontId="2" type="noConversion"/>
  </si>
  <si>
    <t>梅子</t>
    <phoneticPr fontId="2" type="noConversion"/>
  </si>
  <si>
    <t>苦、药、苦杏仁</t>
    <phoneticPr fontId="2" type="noConversion"/>
  </si>
  <si>
    <t>硫磺</t>
    <phoneticPr fontId="2" type="noConversion"/>
  </si>
  <si>
    <t>花、葡萄</t>
    <phoneticPr fontId="2" type="noConversion"/>
  </si>
  <si>
    <t>桂花、糖精</t>
    <phoneticPr fontId="2" type="noConversion"/>
  </si>
  <si>
    <t>桂花</t>
    <phoneticPr fontId="2" type="noConversion"/>
  </si>
  <si>
    <t>油墨、墨汁、机油</t>
    <phoneticPr fontId="2" type="noConversion"/>
  </si>
  <si>
    <t>鱼腥、机油</t>
    <phoneticPr fontId="2" type="noConversion"/>
  </si>
  <si>
    <t>甜香</t>
    <phoneticPr fontId="2" type="noConversion"/>
  </si>
  <si>
    <t>香蕉、指甲油</t>
    <phoneticPr fontId="2" type="noConversion"/>
  </si>
  <si>
    <t>橡胶塞</t>
    <phoneticPr fontId="2" type="noConversion"/>
  </si>
  <si>
    <t>甜</t>
    <phoneticPr fontId="2" type="noConversion"/>
  </si>
  <si>
    <t>粮香</t>
    <phoneticPr fontId="2" type="noConversion"/>
  </si>
  <si>
    <t>粮香、果香</t>
    <phoneticPr fontId="2" type="noConversion"/>
  </si>
  <si>
    <t>麻</t>
    <phoneticPr fontId="2" type="noConversion"/>
  </si>
  <si>
    <t>泥土、草</t>
    <phoneticPr fontId="2" type="noConversion"/>
  </si>
  <si>
    <t>苦</t>
    <phoneticPr fontId="2" type="noConversion"/>
  </si>
  <si>
    <t>银杏</t>
    <phoneticPr fontId="2" type="noConversion"/>
  </si>
  <si>
    <t>菠萝蜜</t>
    <phoneticPr fontId="2" type="noConversion"/>
  </si>
  <si>
    <t>蒜</t>
    <phoneticPr fontId="2" type="noConversion"/>
  </si>
  <si>
    <t>甜</t>
    <phoneticPr fontId="2" type="noConversion"/>
  </si>
  <si>
    <t>果香、香带臭</t>
    <phoneticPr fontId="2" type="noConversion"/>
  </si>
  <si>
    <t>甜</t>
    <phoneticPr fontId="2" type="noConversion"/>
  </si>
  <si>
    <t>塑料</t>
    <phoneticPr fontId="2" type="noConversion"/>
  </si>
  <si>
    <t>花香、花粉</t>
    <phoneticPr fontId="2" type="noConversion"/>
  </si>
  <si>
    <t>花粉</t>
    <phoneticPr fontId="2" type="noConversion"/>
  </si>
  <si>
    <t>薄荷、清香</t>
    <phoneticPr fontId="2" type="noConversion"/>
  </si>
  <si>
    <t>棉柔、甜</t>
    <phoneticPr fontId="2" type="noConversion"/>
  </si>
  <si>
    <t>粮香、烘焙</t>
    <phoneticPr fontId="2" type="noConversion"/>
  </si>
  <si>
    <t>棉柔</t>
    <phoneticPr fontId="2" type="noConversion"/>
  </si>
  <si>
    <t>刺鼻、油漆</t>
    <phoneticPr fontId="2" type="noConversion"/>
  </si>
  <si>
    <t>令人作呕</t>
    <phoneticPr fontId="2" type="noConversion"/>
  </si>
  <si>
    <t>蜂蜜</t>
    <phoneticPr fontId="2" type="noConversion"/>
  </si>
  <si>
    <t>梨、香蕉的臭味、薄荷</t>
    <phoneticPr fontId="2" type="noConversion"/>
  </si>
  <si>
    <t>烤香</t>
    <phoneticPr fontId="2" type="noConversion"/>
  </si>
  <si>
    <t>葱</t>
    <phoneticPr fontId="2" type="noConversion"/>
  </si>
  <si>
    <t>花蕊</t>
    <phoneticPr fontId="2" type="noConversion"/>
  </si>
  <si>
    <t>抹布</t>
    <phoneticPr fontId="2" type="noConversion"/>
  </si>
  <si>
    <t>消毒液</t>
    <phoneticPr fontId="2" type="noConversion"/>
  </si>
  <si>
    <t>烤木、蜜枣</t>
    <phoneticPr fontId="2" type="noConversion"/>
  </si>
  <si>
    <t>铁锈</t>
    <phoneticPr fontId="2" type="noConversion"/>
  </si>
  <si>
    <t>花</t>
    <phoneticPr fontId="2" type="noConversion"/>
  </si>
  <si>
    <t>苦杏仁</t>
    <phoneticPr fontId="2" type="noConversion"/>
  </si>
  <si>
    <t>酸臭、薄荷</t>
    <phoneticPr fontId="2" type="noConversion"/>
  </si>
  <si>
    <t>酸臭、薄荷、涩</t>
    <phoneticPr fontId="2" type="noConversion"/>
  </si>
  <si>
    <t>油脂、树叶</t>
    <phoneticPr fontId="2" type="noConversion"/>
  </si>
  <si>
    <t>树叶、酸涩</t>
    <phoneticPr fontId="2" type="noConversion"/>
  </si>
  <si>
    <t>葱、蒜</t>
    <phoneticPr fontId="2" type="noConversion"/>
  </si>
  <si>
    <t>葱蒜</t>
    <phoneticPr fontId="2" type="noConversion"/>
  </si>
  <si>
    <t>臭、刺鼻</t>
    <phoneticPr fontId="2" type="noConversion"/>
  </si>
  <si>
    <t>果香、甜香、菠萝</t>
    <phoneticPr fontId="2" type="noConversion"/>
  </si>
  <si>
    <t>甜、水果</t>
    <phoneticPr fontId="2" type="noConversion"/>
  </si>
  <si>
    <t>闷香、甜香</t>
    <phoneticPr fontId="2" type="noConversion"/>
  </si>
  <si>
    <t>油闷</t>
    <phoneticPr fontId="2" type="noConversion"/>
  </si>
  <si>
    <t>花香</t>
    <phoneticPr fontId="2" type="noConversion"/>
  </si>
  <si>
    <t>汽油味</t>
    <phoneticPr fontId="2" type="noConversion"/>
  </si>
  <si>
    <t>苦味</t>
    <phoneticPr fontId="2" type="noConversion"/>
  </si>
  <si>
    <t>发酵苹果、口水</t>
    <phoneticPr fontId="2" type="noConversion"/>
  </si>
  <si>
    <t>烟味、洗涤灵</t>
    <phoneticPr fontId="2" type="noConversion"/>
  </si>
  <si>
    <t>椒盐</t>
    <phoneticPr fontId="2" type="noConversion"/>
  </si>
  <si>
    <t>油腻、葱油、沥青</t>
    <phoneticPr fontId="2" type="noConversion"/>
  </si>
  <si>
    <t>葱油</t>
    <phoneticPr fontId="2" type="noConversion"/>
  </si>
  <si>
    <t>苦涩、柔和</t>
    <phoneticPr fontId="2" type="noConversion"/>
  </si>
  <si>
    <t>果香、花香</t>
    <phoneticPr fontId="2" type="noConversion"/>
  </si>
  <si>
    <t>苦</t>
    <phoneticPr fontId="2" type="noConversion"/>
  </si>
  <si>
    <t>臭</t>
    <phoneticPr fontId="2" type="noConversion"/>
  </si>
  <si>
    <t>柔和</t>
    <phoneticPr fontId="2" type="noConversion"/>
  </si>
  <si>
    <t>桂花、菠萝、葡萄</t>
    <phoneticPr fontId="2" type="noConversion"/>
  </si>
  <si>
    <t>清油</t>
    <phoneticPr fontId="2" type="noConversion"/>
  </si>
  <si>
    <t>荔枝</t>
    <phoneticPr fontId="2" type="noConversion"/>
  </si>
  <si>
    <t>塑料、甜</t>
    <phoneticPr fontId="2" type="noConversion"/>
  </si>
  <si>
    <t>酒香</t>
    <phoneticPr fontId="2" type="noConversion"/>
  </si>
  <si>
    <t>蒜</t>
    <phoneticPr fontId="2" type="noConversion"/>
  </si>
  <si>
    <t>塑料</t>
    <phoneticPr fontId="2" type="noConversion"/>
  </si>
  <si>
    <t>苦杏仁、粮食</t>
    <phoneticPr fontId="2" type="noConversion"/>
  </si>
  <si>
    <t>甜、香蕉、菠萝蜜</t>
    <phoneticPr fontId="2" type="noConversion"/>
  </si>
  <si>
    <t>甜香、水果、菠萝</t>
    <phoneticPr fontId="2" type="noConversion"/>
  </si>
  <si>
    <t>化工产品</t>
    <phoneticPr fontId="2" type="noConversion"/>
  </si>
  <si>
    <t>臭、难闻的花香</t>
    <phoneticPr fontId="2" type="noConversion"/>
  </si>
  <si>
    <t>苦杏仁</t>
    <phoneticPr fontId="2" type="noConversion"/>
  </si>
  <si>
    <t>塑料、Green</t>
    <phoneticPr fontId="2" type="noConversion"/>
  </si>
  <si>
    <t>甜、粮食</t>
    <phoneticPr fontId="2" type="noConversion"/>
  </si>
  <si>
    <t>甜</t>
    <phoneticPr fontId="2" type="noConversion"/>
  </si>
  <si>
    <t>甜、口香糖</t>
    <phoneticPr fontId="2" type="noConversion"/>
  </si>
  <si>
    <t>甜</t>
    <phoneticPr fontId="2" type="noConversion"/>
  </si>
  <si>
    <t>花粉</t>
    <phoneticPr fontId="2" type="noConversion"/>
  </si>
  <si>
    <t>甜、发酵</t>
    <phoneticPr fontId="2" type="noConversion"/>
  </si>
  <si>
    <t>油</t>
    <phoneticPr fontId="2" type="noConversion"/>
  </si>
  <si>
    <t>蓖麻油</t>
    <phoneticPr fontId="2" type="noConversion"/>
  </si>
  <si>
    <t>青草、果</t>
    <phoneticPr fontId="2" type="noConversion"/>
  </si>
  <si>
    <t>青草、果香、鲜</t>
    <phoneticPr fontId="2" type="noConversion"/>
  </si>
  <si>
    <t>苹果</t>
    <phoneticPr fontId="2" type="noConversion"/>
  </si>
  <si>
    <t>香蕉、苹果</t>
    <phoneticPr fontId="2" type="noConversion"/>
  </si>
  <si>
    <t>水果</t>
    <phoneticPr fontId="2" type="noConversion"/>
  </si>
  <si>
    <t xml:space="preserve">水果 </t>
    <phoneticPr fontId="2" type="noConversion"/>
  </si>
  <si>
    <t>青霉素</t>
    <phoneticPr fontId="2" type="noConversion"/>
  </si>
  <si>
    <t>蜂蜜、酸枣</t>
    <phoneticPr fontId="2" type="noConversion"/>
  </si>
  <si>
    <t>酯香</t>
    <phoneticPr fontId="2" type="noConversion"/>
  </si>
  <si>
    <t>酯</t>
    <phoneticPr fontId="2" type="noConversion"/>
  </si>
  <si>
    <t>青椒</t>
    <phoneticPr fontId="2" type="noConversion"/>
  </si>
  <si>
    <t>脚臭</t>
    <phoneticPr fontId="2" type="noConversion"/>
  </si>
  <si>
    <t>青草、臭</t>
    <phoneticPr fontId="2" type="noConversion"/>
  </si>
  <si>
    <t>干臭</t>
    <phoneticPr fontId="2" type="noConversion"/>
  </si>
  <si>
    <t>蒜</t>
    <phoneticPr fontId="2" type="noConversion"/>
  </si>
  <si>
    <t>牙膏、薄荷、臭</t>
    <phoneticPr fontId="2" type="noConversion"/>
  </si>
  <si>
    <t>牙膏、薄荷</t>
    <phoneticPr fontId="2" type="noConversion"/>
  </si>
  <si>
    <t>薄荷</t>
    <phoneticPr fontId="2" type="noConversion"/>
  </si>
  <si>
    <t>果</t>
    <phoneticPr fontId="2" type="noConversion"/>
  </si>
  <si>
    <t>果甜</t>
    <phoneticPr fontId="2" type="noConversion"/>
  </si>
  <si>
    <t>焦、抹布</t>
    <phoneticPr fontId="2" type="noConversion"/>
  </si>
  <si>
    <t>焦苦、苦涩</t>
    <phoneticPr fontId="2" type="noConversion"/>
  </si>
  <si>
    <t>甜香</t>
    <phoneticPr fontId="2" type="noConversion"/>
  </si>
  <si>
    <t>醇厚</t>
    <phoneticPr fontId="2" type="noConversion"/>
  </si>
  <si>
    <t>甜香、口香糖（西瓜）</t>
    <phoneticPr fontId="2" type="noConversion"/>
  </si>
  <si>
    <t>果</t>
    <phoneticPr fontId="2" type="noConversion"/>
  </si>
  <si>
    <t>√</t>
  </si>
  <si>
    <t>香蕉甜、臭</t>
    <phoneticPr fontId="2" type="noConversion"/>
  </si>
  <si>
    <t>梨</t>
    <phoneticPr fontId="2" type="noConversion"/>
  </si>
  <si>
    <t>水果、香蕉、苹果、花香</t>
    <phoneticPr fontId="2" type="noConversion"/>
  </si>
  <si>
    <t>桔子皮清香</t>
    <phoneticPr fontId="2" type="noConversion"/>
  </si>
  <si>
    <t>桔子甜</t>
    <phoneticPr fontId="2" type="noConversion"/>
  </si>
  <si>
    <t>臭虫</t>
    <phoneticPr fontId="2" type="noConversion"/>
  </si>
  <si>
    <t>油漆</t>
    <phoneticPr fontId="2" type="noConversion"/>
  </si>
  <si>
    <t>腌咸菜</t>
    <phoneticPr fontId="2" type="noConversion"/>
  </si>
  <si>
    <t>食物腐败</t>
    <phoneticPr fontId="2" type="noConversion"/>
  </si>
  <si>
    <t>油漆</t>
    <phoneticPr fontId="2" type="noConversion"/>
  </si>
  <si>
    <t>消毒液</t>
    <phoneticPr fontId="2" type="noConversion"/>
  </si>
  <si>
    <t>薄荷</t>
    <phoneticPr fontId="2" type="noConversion"/>
  </si>
  <si>
    <t>醇、果香</t>
    <phoneticPr fontId="2" type="noConversion"/>
  </si>
  <si>
    <t>果香</t>
    <phoneticPr fontId="2" type="noConversion"/>
  </si>
  <si>
    <t>油漆、刺鼻</t>
    <phoneticPr fontId="2" type="noConversion"/>
  </si>
  <si>
    <t>油漆</t>
    <phoneticPr fontId="2" type="noConversion"/>
  </si>
  <si>
    <t>柔和</t>
    <phoneticPr fontId="2" type="noConversion"/>
  </si>
  <si>
    <t>油闷、油哈喇</t>
    <phoneticPr fontId="2" type="noConversion"/>
  </si>
  <si>
    <t>塑料</t>
    <phoneticPr fontId="2" type="noConversion"/>
  </si>
  <si>
    <t>水果味</t>
    <phoneticPr fontId="2" type="noConversion"/>
  </si>
  <si>
    <t>石灰、墙膏、水果</t>
    <phoneticPr fontId="2" type="noConversion"/>
  </si>
  <si>
    <t>石灰、硫磺</t>
    <phoneticPr fontId="2" type="noConversion"/>
  </si>
  <si>
    <t>苹果、薄荷、指甲油</t>
    <phoneticPr fontId="2" type="noConversion"/>
  </si>
  <si>
    <t>盐</t>
    <phoneticPr fontId="2" type="noConversion"/>
  </si>
  <si>
    <t>花香、果香</t>
    <phoneticPr fontId="2" type="noConversion"/>
  </si>
  <si>
    <t>玫瑰花</t>
    <phoneticPr fontId="2" type="noConversion"/>
  </si>
  <si>
    <t>木材</t>
    <phoneticPr fontId="2" type="noConversion"/>
  </si>
  <si>
    <t>持久、口留余香</t>
    <phoneticPr fontId="2" type="noConversion"/>
  </si>
  <si>
    <t>花香</t>
    <phoneticPr fontId="2" type="noConversion"/>
  </si>
  <si>
    <t>辛辣</t>
    <phoneticPr fontId="2" type="noConversion"/>
  </si>
  <si>
    <t>花香</t>
    <phoneticPr fontId="2" type="noConversion"/>
  </si>
  <si>
    <t>柔和</t>
    <phoneticPr fontId="2" type="noConversion"/>
  </si>
  <si>
    <t>清香</t>
    <phoneticPr fontId="2" type="noConversion"/>
  </si>
  <si>
    <t>微辣</t>
    <phoneticPr fontId="2" type="noConversion"/>
  </si>
  <si>
    <t>水果</t>
    <phoneticPr fontId="2" type="noConversion"/>
  </si>
  <si>
    <t>葡萄</t>
    <phoneticPr fontId="2" type="noConversion"/>
  </si>
  <si>
    <t>香蕉</t>
    <phoneticPr fontId="2" type="noConversion"/>
  </si>
  <si>
    <t>橡胶</t>
    <phoneticPr fontId="2" type="noConversion"/>
  </si>
  <si>
    <t>泥土</t>
    <phoneticPr fontId="2" type="noConversion"/>
  </si>
  <si>
    <t>橡皮擦</t>
    <phoneticPr fontId="2" type="noConversion"/>
  </si>
  <si>
    <t>酒</t>
    <phoneticPr fontId="2" type="noConversion"/>
  </si>
  <si>
    <t>汽水</t>
    <phoneticPr fontId="2" type="noConversion"/>
  </si>
  <si>
    <t>汽油</t>
    <phoneticPr fontId="2" type="noConversion"/>
  </si>
  <si>
    <t>水果、菠萝蜜</t>
    <phoneticPr fontId="2" type="noConversion"/>
  </si>
  <si>
    <t>青</t>
    <phoneticPr fontId="2" type="noConversion"/>
  </si>
  <si>
    <t>酒槽</t>
    <phoneticPr fontId="2" type="noConversion"/>
  </si>
  <si>
    <t>√</t>
    <phoneticPr fontId="2" type="noConversion"/>
  </si>
  <si>
    <t>洋葱、橡胶</t>
    <phoneticPr fontId="2" type="noConversion"/>
  </si>
  <si>
    <t>烟熏、话梅</t>
    <phoneticPr fontId="2" type="noConversion"/>
  </si>
  <si>
    <t>烟熏、话梅</t>
    <phoneticPr fontId="2" type="noConversion"/>
  </si>
  <si>
    <t>烟熏</t>
    <phoneticPr fontId="2" type="noConversion"/>
  </si>
  <si>
    <t>面包、啤酒发酵</t>
    <phoneticPr fontId="2" type="noConversion"/>
  </si>
  <si>
    <t>面包</t>
    <phoneticPr fontId="2" type="noConversion"/>
  </si>
  <si>
    <t>花香、蜜甜</t>
    <phoneticPr fontId="2" type="noConversion"/>
  </si>
  <si>
    <t>焦糖味</t>
    <phoneticPr fontId="2" type="noConversion"/>
  </si>
  <si>
    <t>酸</t>
    <phoneticPr fontId="2" type="noConversion"/>
  </si>
  <si>
    <t>青椒、青草腥</t>
    <phoneticPr fontId="2" type="noConversion"/>
  </si>
  <si>
    <t>轮胎、皮臭</t>
    <phoneticPr fontId="2" type="noConversion"/>
  </si>
  <si>
    <t>轮胎</t>
    <phoneticPr fontId="2" type="noConversion"/>
  </si>
  <si>
    <t>棉柔</t>
    <phoneticPr fontId="2" type="noConversion"/>
  </si>
  <si>
    <t>青草</t>
    <phoneticPr fontId="2" type="noConversion"/>
  </si>
  <si>
    <t>葱、蘑菇</t>
    <phoneticPr fontId="2" type="noConversion"/>
  </si>
  <si>
    <t>鲜</t>
    <phoneticPr fontId="2" type="noConversion"/>
  </si>
  <si>
    <t>牙医</t>
    <phoneticPr fontId="2" type="noConversion"/>
  </si>
  <si>
    <t>橡胶塞</t>
    <phoneticPr fontId="2" type="noConversion"/>
  </si>
  <si>
    <t>西红柿</t>
    <phoneticPr fontId="2" type="noConversion"/>
  </si>
  <si>
    <t>椰子醛</t>
    <phoneticPr fontId="2" type="noConversion"/>
  </si>
  <si>
    <t>枣甜</t>
    <phoneticPr fontId="2" type="noConversion"/>
  </si>
  <si>
    <t>熏肉</t>
    <phoneticPr fontId="2" type="noConversion"/>
  </si>
  <si>
    <t>苦、肉味</t>
    <phoneticPr fontId="2" type="noConversion"/>
  </si>
  <si>
    <t>刺鼻</t>
    <phoneticPr fontId="2" type="noConversion"/>
  </si>
  <si>
    <t>榛子、化妆品</t>
    <phoneticPr fontId="2" type="noConversion"/>
  </si>
  <si>
    <t>化妆品、浓花</t>
    <phoneticPr fontId="2" type="noConversion"/>
  </si>
  <si>
    <t>微臭</t>
    <phoneticPr fontId="2" type="noConversion"/>
  </si>
  <si>
    <t>浓花香</t>
    <phoneticPr fontId="2" type="noConversion"/>
  </si>
  <si>
    <t>蘑菇</t>
    <phoneticPr fontId="2" type="noConversion"/>
  </si>
  <si>
    <t>花香坚果、苦</t>
    <phoneticPr fontId="2" type="noConversion"/>
  </si>
  <si>
    <t>柚子</t>
    <phoneticPr fontId="2" type="noConversion"/>
  </si>
  <si>
    <t>葵花籽油</t>
    <phoneticPr fontId="2" type="noConversion"/>
  </si>
  <si>
    <t>葵花</t>
    <phoneticPr fontId="2" type="noConversion"/>
  </si>
  <si>
    <t>焙烤、乳脂、奶香</t>
    <phoneticPr fontId="2" type="noConversion"/>
  </si>
  <si>
    <t>咸</t>
    <phoneticPr fontId="2" type="noConversion"/>
  </si>
  <si>
    <t>橡胶、果香</t>
    <phoneticPr fontId="2" type="noConversion"/>
  </si>
  <si>
    <t>口水、醋</t>
    <phoneticPr fontId="2" type="noConversion"/>
  </si>
  <si>
    <t>石膏、泥土</t>
    <phoneticPr fontId="2" type="noConversion"/>
  </si>
  <si>
    <t>花果油、酒</t>
    <phoneticPr fontId="2" type="noConversion"/>
  </si>
  <si>
    <t>草</t>
    <phoneticPr fontId="2" type="noConversion"/>
  </si>
  <si>
    <t>腊肉</t>
    <phoneticPr fontId="2" type="noConversion"/>
  </si>
  <si>
    <t>木炭</t>
    <phoneticPr fontId="2" type="noConversion"/>
  </si>
  <si>
    <t>花、甜</t>
    <phoneticPr fontId="2" type="noConversion"/>
  </si>
  <si>
    <t>大蒜</t>
    <phoneticPr fontId="2" type="noConversion"/>
  </si>
  <si>
    <t>玫瑰</t>
    <phoneticPr fontId="2" type="noConversion"/>
  </si>
  <si>
    <t>腊肠</t>
    <phoneticPr fontId="2" type="noConversion"/>
  </si>
  <si>
    <t>肉</t>
    <phoneticPr fontId="2" type="noConversion"/>
  </si>
  <si>
    <t>清甜</t>
    <phoneticPr fontId="2" type="noConversion"/>
  </si>
  <si>
    <t>油</t>
    <phoneticPr fontId="2" type="noConversion"/>
  </si>
  <si>
    <t>柔和</t>
    <phoneticPr fontId="2" type="noConversion"/>
  </si>
  <si>
    <t>花</t>
    <phoneticPr fontId="2" type="noConversion"/>
  </si>
  <si>
    <t>麻</t>
    <phoneticPr fontId="2" type="noConversion"/>
  </si>
  <si>
    <t>香甜、奶香</t>
    <phoneticPr fontId="2" type="noConversion"/>
  </si>
  <si>
    <t>焦糊、咖啡</t>
    <phoneticPr fontId="2" type="noConversion"/>
  </si>
  <si>
    <t>咖啡</t>
    <phoneticPr fontId="2" type="noConversion"/>
  </si>
  <si>
    <t>焦糖、甜</t>
    <phoneticPr fontId="2" type="noConversion"/>
  </si>
  <si>
    <t>葱（熟的）</t>
    <phoneticPr fontId="2" type="noConversion"/>
  </si>
  <si>
    <t>葱、咖啡</t>
    <phoneticPr fontId="2" type="noConversion"/>
  </si>
  <si>
    <t>奶香</t>
    <phoneticPr fontId="2" type="noConversion"/>
  </si>
  <si>
    <t>冰淇淋</t>
    <phoneticPr fontId="2" type="noConversion"/>
  </si>
  <si>
    <t>奶味</t>
    <phoneticPr fontId="2" type="noConversion"/>
  </si>
  <si>
    <t>药颗粒冲剂</t>
    <phoneticPr fontId="2" type="noConversion"/>
  </si>
  <si>
    <t>油腻、牛腩加番茄</t>
    <phoneticPr fontId="2" type="noConversion"/>
  </si>
  <si>
    <t>清油</t>
    <phoneticPr fontId="2" type="noConversion"/>
  </si>
  <si>
    <t>浓烈的香油</t>
    <phoneticPr fontId="2" type="noConversion"/>
  </si>
  <si>
    <t>香油</t>
    <phoneticPr fontId="2" type="noConversion"/>
  </si>
  <si>
    <t>炒糊的花生</t>
    <phoneticPr fontId="2" type="noConversion"/>
  </si>
  <si>
    <t>农药</t>
    <phoneticPr fontId="2" type="noConversion"/>
  </si>
  <si>
    <t>感冒冲剂</t>
    <phoneticPr fontId="2" type="noConversion"/>
  </si>
  <si>
    <t>汽油、柴油、橡胶气球</t>
    <phoneticPr fontId="2" type="noConversion"/>
  </si>
  <si>
    <t>芝麻味</t>
    <phoneticPr fontId="2" type="noConversion"/>
  </si>
  <si>
    <t>草药</t>
    <phoneticPr fontId="2" type="noConversion"/>
  </si>
  <si>
    <t>消毒水、老鼠药</t>
    <phoneticPr fontId="2" type="noConversion"/>
  </si>
  <si>
    <t>糖果</t>
    <phoneticPr fontId="2" type="noConversion"/>
  </si>
  <si>
    <t>咸、药</t>
    <phoneticPr fontId="2" type="noConversion"/>
  </si>
  <si>
    <t>牛粪</t>
    <phoneticPr fontId="2" type="noConversion"/>
  </si>
  <si>
    <t>芥末</t>
    <phoneticPr fontId="2" type="noConversion"/>
  </si>
  <si>
    <t>粮香</t>
    <phoneticPr fontId="2" type="noConversion"/>
  </si>
  <si>
    <t>臭</t>
    <phoneticPr fontId="2" type="noConversion"/>
  </si>
  <si>
    <t>脚臭味</t>
    <phoneticPr fontId="2" type="noConversion"/>
  </si>
  <si>
    <t>酒香</t>
    <phoneticPr fontId="2" type="noConversion"/>
  </si>
  <si>
    <t>乙醇</t>
    <phoneticPr fontId="2" type="noConversion"/>
  </si>
  <si>
    <t>苦</t>
    <phoneticPr fontId="2" type="noConversion"/>
  </si>
  <si>
    <t>牛粪、消毒水</t>
    <phoneticPr fontId="2" type="noConversion"/>
  </si>
  <si>
    <t>苦味</t>
    <phoneticPr fontId="2" type="noConversion"/>
  </si>
  <si>
    <t>牛尿</t>
    <phoneticPr fontId="2" type="noConversion"/>
  </si>
  <si>
    <t>火腿</t>
    <phoneticPr fontId="2" type="noConversion"/>
  </si>
  <si>
    <t>腥臭、咸鱼</t>
    <phoneticPr fontId="2" type="noConversion"/>
  </si>
  <si>
    <t>药、医院</t>
    <phoneticPr fontId="2" type="noConversion"/>
  </si>
  <si>
    <t>酸臭</t>
    <phoneticPr fontId="2" type="noConversion"/>
  </si>
  <si>
    <t>烟熏、酸臭</t>
    <phoneticPr fontId="2" type="noConversion"/>
  </si>
  <si>
    <t>螺蛳粉</t>
    <phoneticPr fontId="2" type="noConversion"/>
  </si>
  <si>
    <t>微臭、油</t>
    <phoneticPr fontId="2" type="noConversion"/>
  </si>
  <si>
    <t>烤奶香</t>
    <phoneticPr fontId="2" type="noConversion"/>
  </si>
  <si>
    <t>墨水臭</t>
    <phoneticPr fontId="2" type="noConversion"/>
  </si>
  <si>
    <t>皮子味</t>
    <phoneticPr fontId="2" type="noConversion"/>
  </si>
  <si>
    <t>干木头</t>
    <phoneticPr fontId="2" type="noConversion"/>
  </si>
  <si>
    <t>椰奶香</t>
    <phoneticPr fontId="2" type="noConversion"/>
  </si>
  <si>
    <t>干花生</t>
    <phoneticPr fontId="2" type="noConversion"/>
  </si>
  <si>
    <t>鱼腥</t>
    <phoneticPr fontId="2" type="noConversion"/>
  </si>
  <si>
    <t>草香</t>
    <phoneticPr fontId="2" type="noConversion"/>
  </si>
  <si>
    <t>腐败</t>
    <phoneticPr fontId="2" type="noConversion"/>
  </si>
  <si>
    <t>炒花生</t>
    <phoneticPr fontId="2" type="noConversion"/>
  </si>
  <si>
    <t>毛皮</t>
    <phoneticPr fontId="2" type="noConversion"/>
  </si>
  <si>
    <t>奶糖</t>
    <phoneticPr fontId="2" type="noConversion"/>
  </si>
  <si>
    <t>炒杏仁</t>
    <phoneticPr fontId="2" type="noConversion"/>
  </si>
  <si>
    <t>焙烤</t>
    <phoneticPr fontId="2" type="noConversion"/>
  </si>
  <si>
    <t>木头</t>
    <phoneticPr fontId="2" type="noConversion"/>
  </si>
  <si>
    <t>苦涩</t>
    <phoneticPr fontId="2" type="noConversion"/>
  </si>
  <si>
    <t>橡胶管</t>
    <phoneticPr fontId="2" type="noConversion"/>
  </si>
  <si>
    <t>橡皮管</t>
    <phoneticPr fontId="2" type="noConversion"/>
  </si>
  <si>
    <t>番茄、</t>
    <phoneticPr fontId="2" type="noConversion"/>
  </si>
  <si>
    <t>番茄</t>
    <phoneticPr fontId="2" type="noConversion"/>
  </si>
  <si>
    <t>奶油</t>
    <phoneticPr fontId="2" type="noConversion"/>
  </si>
  <si>
    <t>肥皂</t>
    <phoneticPr fontId="2" type="noConversion"/>
  </si>
  <si>
    <t>化学试剂</t>
    <phoneticPr fontId="2" type="noConversion"/>
  </si>
  <si>
    <t>鱼腥、咸鱼、腐烂水果</t>
    <phoneticPr fontId="2" type="noConversion"/>
  </si>
  <si>
    <t>奶油、奶糖</t>
    <phoneticPr fontId="2" type="noConversion"/>
  </si>
  <si>
    <t>鱼腥、灰尘</t>
    <phoneticPr fontId="2" type="noConversion"/>
  </si>
  <si>
    <t>油墨</t>
    <phoneticPr fontId="2" type="noConversion"/>
  </si>
  <si>
    <t>奶油瓜子</t>
    <phoneticPr fontId="2" type="noConversion"/>
  </si>
  <si>
    <t>炒菜、酱鸭</t>
    <phoneticPr fontId="2" type="noConversion"/>
  </si>
  <si>
    <t>橡胶、石膏粉</t>
    <phoneticPr fontId="2" type="noConversion"/>
  </si>
  <si>
    <t>生吃石灰</t>
    <phoneticPr fontId="2" type="noConversion"/>
  </si>
  <si>
    <t>花香、臭、醛</t>
    <phoneticPr fontId="2" type="noConversion"/>
  </si>
  <si>
    <t>苦、木头</t>
    <phoneticPr fontId="2" type="noConversion"/>
  </si>
  <si>
    <t>饼干、乳制品</t>
    <phoneticPr fontId="2" type="noConversion"/>
  </si>
  <si>
    <t>醇厚、甜</t>
    <phoneticPr fontId="2" type="noConversion"/>
  </si>
  <si>
    <t>烧烤、坚果</t>
    <phoneticPr fontId="2" type="noConversion"/>
  </si>
  <si>
    <t>火柴、塑料</t>
    <phoneticPr fontId="2" type="noConversion"/>
  </si>
  <si>
    <t>奶、冰淇淋</t>
    <phoneticPr fontId="2" type="noConversion"/>
  </si>
  <si>
    <t>醇</t>
    <phoneticPr fontId="2" type="noConversion"/>
  </si>
  <si>
    <t>爆米花、甜</t>
    <phoneticPr fontId="2" type="noConversion"/>
  </si>
  <si>
    <t>肥皂水</t>
    <phoneticPr fontId="2" type="noConversion"/>
  </si>
  <si>
    <t>椰子香</t>
    <phoneticPr fontId="2" type="noConversion"/>
  </si>
  <si>
    <t>劣质巧克力</t>
    <phoneticPr fontId="2" type="noConversion"/>
  </si>
  <si>
    <t>甜、巧克力</t>
    <phoneticPr fontId="2" type="noConversion"/>
  </si>
  <si>
    <t>塑料、农药</t>
    <phoneticPr fontId="2" type="noConversion"/>
  </si>
  <si>
    <t>辣</t>
    <phoneticPr fontId="2" type="noConversion"/>
  </si>
  <si>
    <t>蓖麻油</t>
    <phoneticPr fontId="2" type="noConversion"/>
  </si>
  <si>
    <t>马粪</t>
    <phoneticPr fontId="2" type="noConversion"/>
  </si>
  <si>
    <t>牛肉、墨水</t>
    <phoneticPr fontId="2" type="noConversion"/>
  </si>
  <si>
    <t>墨水</t>
    <phoneticPr fontId="2" type="noConversion"/>
  </si>
  <si>
    <t>汗臭</t>
    <phoneticPr fontId="2" type="noConversion"/>
  </si>
  <si>
    <t>椰子、甜</t>
    <phoneticPr fontId="2" type="noConversion"/>
  </si>
  <si>
    <t>油漆、大蒜、烂白菜</t>
    <phoneticPr fontId="2" type="noConversion"/>
  </si>
  <si>
    <t>大蒜</t>
    <phoneticPr fontId="2" type="noConversion"/>
  </si>
  <si>
    <t>奶香、甜香</t>
    <phoneticPr fontId="2" type="noConversion"/>
  </si>
  <si>
    <t>烤香、焦糖香、奶油巴旦木</t>
    <phoneticPr fontId="2" type="noConversion"/>
  </si>
  <si>
    <t>芝麻、油、大葱</t>
    <phoneticPr fontId="2" type="noConversion"/>
  </si>
  <si>
    <t>臭涩</t>
    <phoneticPr fontId="2" type="noConversion"/>
  </si>
  <si>
    <t>臭、香</t>
    <phoneticPr fontId="2" type="noConversion"/>
  </si>
  <si>
    <t>烤木</t>
    <phoneticPr fontId="2" type="noConversion"/>
  </si>
  <si>
    <t>熏火腿</t>
    <phoneticPr fontId="2" type="noConversion"/>
  </si>
  <si>
    <t>抹布、臭</t>
    <phoneticPr fontId="2" type="noConversion"/>
  </si>
  <si>
    <t>抹布、废水臭</t>
    <phoneticPr fontId="2" type="noConversion"/>
  </si>
  <si>
    <t>汗液</t>
    <phoneticPr fontId="2" type="noConversion"/>
  </si>
  <si>
    <t>坏掉海鲜的咸臭</t>
    <phoneticPr fontId="2" type="noConversion"/>
  </si>
  <si>
    <t>蛋糕</t>
    <phoneticPr fontId="2" type="noConversion"/>
  </si>
  <si>
    <t>馊馒头</t>
    <phoneticPr fontId="2" type="noConversion"/>
  </si>
  <si>
    <t>坏巧克力</t>
    <phoneticPr fontId="2" type="noConversion"/>
  </si>
  <si>
    <t>消毒液</t>
    <phoneticPr fontId="2" type="noConversion"/>
  </si>
  <si>
    <t>干果、焦香、腊肠</t>
    <phoneticPr fontId="2" type="noConversion"/>
  </si>
  <si>
    <t>焦糊</t>
    <phoneticPr fontId="2" type="noConversion"/>
  </si>
  <si>
    <t>土味、辣椒籽</t>
    <phoneticPr fontId="2" type="noConversion"/>
  </si>
  <si>
    <t>咖啡豆</t>
    <phoneticPr fontId="2" type="noConversion"/>
  </si>
  <si>
    <t>含硫</t>
    <phoneticPr fontId="2" type="noConversion"/>
  </si>
  <si>
    <t>√</t>
    <phoneticPr fontId="2" type="noConversion"/>
  </si>
  <si>
    <t>√</t>
    <phoneticPr fontId="2" type="noConversion"/>
  </si>
  <si>
    <t>墨水、纸浆</t>
    <phoneticPr fontId="2" type="noConversion"/>
  </si>
  <si>
    <t>腥臭</t>
    <phoneticPr fontId="2" type="noConversion"/>
  </si>
  <si>
    <t>蛋糕、香甜</t>
    <phoneticPr fontId="2" type="noConversion"/>
  </si>
  <si>
    <t>香水</t>
  </si>
  <si>
    <t>腥</t>
    <phoneticPr fontId="2" type="noConversion"/>
  </si>
  <si>
    <t>奶香、椰香</t>
    <phoneticPr fontId="2" type="noConversion"/>
  </si>
  <si>
    <t>苦杏仁</t>
    <phoneticPr fontId="2" type="noConversion"/>
  </si>
  <si>
    <t>糊</t>
    <phoneticPr fontId="2" type="noConversion"/>
  </si>
  <si>
    <t>√√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</si>
</sst>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;[Red]0.00"/>
    <numFmt numFmtId="177" formatCode="0.00000;[Red]0.00000"/>
  </numFmts>
  <fonts count="12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name val="Times New Roman"/>
      <family val="1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2" xfId="0" applyFont="1" applyBorder="1" applyAlignment="1"/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8" fillId="3" borderId="2" xfId="0" applyFont="1" applyFill="1" applyBorder="1" applyAlignment="1"/>
    <xf numFmtId="176" fontId="0" fillId="3" borderId="0" xfId="0" applyNumberFormat="1" applyFill="1">
      <alignment vertical="center"/>
    </xf>
    <xf numFmtId="0" fontId="11" fillId="0" borderId="0" xfId="0" applyFont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7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E-4515-9D37-C992B6A5D691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E-4515-9D37-C992B6A5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9024"/>
        <c:axId val="209089600"/>
      </c:scatterChart>
      <c:valAx>
        <c:axId val="2090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89600"/>
        <c:crosses val="autoZero"/>
        <c:crossBetween val="midCat"/>
      </c:valAx>
      <c:valAx>
        <c:axId val="209089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8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C-49B5-843E-7E9D261281D2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C-49B5-843E-7E9D2612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2944"/>
        <c:axId val="211363520"/>
      </c:scatterChart>
      <c:valAx>
        <c:axId val="2113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63520"/>
        <c:crosses val="autoZero"/>
        <c:crossBetween val="midCat"/>
      </c:valAx>
      <c:valAx>
        <c:axId val="211363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36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E-48EE-BCE2-2D6FE4F4644A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E-48EE-BCE2-2D6FE4F4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248"/>
        <c:axId val="211365824"/>
      </c:scatterChart>
      <c:valAx>
        <c:axId val="2113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65824"/>
        <c:crosses val="autoZero"/>
        <c:crossBetween val="midCat"/>
      </c:valAx>
      <c:valAx>
        <c:axId val="211365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36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8-4090-B71F-BC12D46C323A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8-4090-B71F-BC12D46C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9920"/>
        <c:axId val="212050496"/>
      </c:scatterChart>
      <c:valAx>
        <c:axId val="2120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50496"/>
        <c:crosses val="autoZero"/>
        <c:crossBetween val="midCat"/>
      </c:valAx>
      <c:valAx>
        <c:axId val="212050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4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B-4327-BCC8-E8956E224715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B-4327-BCC8-E8956E22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224"/>
        <c:axId val="212052800"/>
      </c:scatterChart>
      <c:valAx>
        <c:axId val="2120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52800"/>
        <c:crosses val="autoZero"/>
        <c:crossBetween val="midCat"/>
      </c:valAx>
      <c:valAx>
        <c:axId val="212052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5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9-4E86-883E-BA8389BAA17A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9-4E86-883E-BA8389BA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4528"/>
        <c:axId val="212055104"/>
      </c:scatterChart>
      <c:valAx>
        <c:axId val="21205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55104"/>
        <c:crosses val="autoZero"/>
        <c:crossBetween val="midCat"/>
      </c:valAx>
      <c:valAx>
        <c:axId val="212055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5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A-49FF-8AA0-A1976B198FC1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A-49FF-8AA0-A1976B19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7408"/>
        <c:axId val="212516864"/>
      </c:scatterChart>
      <c:valAx>
        <c:axId val="2120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16864"/>
        <c:crosses val="autoZero"/>
        <c:crossBetween val="midCat"/>
      </c:valAx>
      <c:valAx>
        <c:axId val="212516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5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E-42F7-BBA9-4123DC97F3EA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E-42F7-BBA9-4123DC97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320"/>
        <c:axId val="212520896"/>
      </c:scatterChart>
      <c:valAx>
        <c:axId val="212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20896"/>
        <c:crosses val="autoZero"/>
        <c:crossBetween val="midCat"/>
      </c:valAx>
      <c:valAx>
        <c:axId val="212520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2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2C2-A0F9-3EEBF6EC89B3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2C2-A0F9-3EEBF6EC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2624"/>
        <c:axId val="212523200"/>
      </c:scatterChart>
      <c:valAx>
        <c:axId val="2125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23200"/>
        <c:crosses val="autoZero"/>
        <c:crossBetween val="midCat"/>
      </c:valAx>
      <c:valAx>
        <c:axId val="212523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2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4E32-AA12-2FAD612B3011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E-4E32-AA12-2FAD612B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192"/>
        <c:axId val="213000768"/>
      </c:scatterChart>
      <c:valAx>
        <c:axId val="2130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00768"/>
        <c:crosses val="autoZero"/>
        <c:crossBetween val="midCat"/>
      </c:valAx>
      <c:valAx>
        <c:axId val="213000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00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4-455D-BFC4-CF65A659654B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4-455D-BFC4-CF65A659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2496"/>
        <c:axId val="213003072"/>
      </c:scatterChart>
      <c:valAx>
        <c:axId val="2130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03072"/>
        <c:crosses val="autoZero"/>
        <c:crossBetween val="midCat"/>
      </c:valAx>
      <c:valAx>
        <c:axId val="213003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00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3-4983-B3E5-32CFD9C9D8DD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3-4983-B3E5-32CFD9C9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1328"/>
        <c:axId val="209091904"/>
      </c:scatterChart>
      <c:valAx>
        <c:axId val="209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91904"/>
        <c:crosses val="autoZero"/>
        <c:crossBetween val="midCat"/>
      </c:valAx>
      <c:valAx>
        <c:axId val="209091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9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1-4260-A640-16377C87FF0F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1-4260-A640-16377C87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4800"/>
        <c:axId val="213005376"/>
      </c:scatterChart>
      <c:valAx>
        <c:axId val="2130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05376"/>
        <c:crosses val="autoZero"/>
        <c:crossBetween val="midCat"/>
      </c:valAx>
      <c:valAx>
        <c:axId val="213005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00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C-4B26-94C0-6290ADAB18E2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C-4B26-94C0-6290ADAB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7104"/>
        <c:axId val="213007680"/>
      </c:scatterChart>
      <c:valAx>
        <c:axId val="2130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07680"/>
        <c:crosses val="autoZero"/>
        <c:crossBetween val="midCat"/>
      </c:valAx>
      <c:valAx>
        <c:axId val="213007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00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F-48BE-A3F4-92CB010E9959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F-48BE-A3F4-92CB010E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5632"/>
        <c:axId val="213526208"/>
      </c:scatterChart>
      <c:valAx>
        <c:axId val="2135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26208"/>
        <c:crosses val="autoZero"/>
        <c:crossBetween val="midCat"/>
      </c:valAx>
      <c:valAx>
        <c:axId val="213526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2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C02-A0FF-AAABD6EDD699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5-4C02-A0FF-AAABD6ED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7936"/>
        <c:axId val="213528512"/>
      </c:scatterChart>
      <c:valAx>
        <c:axId val="2135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28512"/>
        <c:crosses val="autoZero"/>
        <c:crossBetween val="midCat"/>
      </c:valAx>
      <c:valAx>
        <c:axId val="213528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2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447E-9B32-87B34F470F19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E-447E-9B32-87B34F470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0240"/>
        <c:axId val="213530816"/>
      </c:scatterChart>
      <c:valAx>
        <c:axId val="2135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30816"/>
        <c:crosses val="autoZero"/>
        <c:crossBetween val="midCat"/>
      </c:valAx>
      <c:valAx>
        <c:axId val="213530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3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D-4417-8AA7-89BC1CC2CF78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D-4417-8AA7-89BC1CC2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1024"/>
        <c:axId val="214401600"/>
      </c:scatterChart>
      <c:valAx>
        <c:axId val="2144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01600"/>
        <c:crosses val="autoZero"/>
        <c:crossBetween val="midCat"/>
      </c:valAx>
      <c:valAx>
        <c:axId val="214401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0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2F6-A4FC-93D7AEB6322C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4-42F6-A4FC-93D7AEB6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328"/>
        <c:axId val="214403904"/>
      </c:scatterChart>
      <c:valAx>
        <c:axId val="2144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03904"/>
        <c:crosses val="autoZero"/>
        <c:crossBetween val="midCat"/>
      </c:valAx>
      <c:valAx>
        <c:axId val="214403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0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9-4529-8673-2B5E746CB593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9-4529-8673-2B5E746C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8208"/>
        <c:axId val="210478784"/>
      </c:scatterChart>
      <c:valAx>
        <c:axId val="2104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78784"/>
        <c:crosses val="autoZero"/>
        <c:crossBetween val="midCat"/>
      </c:valAx>
      <c:valAx>
        <c:axId val="210478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4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B-43C5-B0D3-D5A9F729B017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B-43C5-B0D3-D5A9F729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0512"/>
        <c:axId val="210481088"/>
      </c:scatterChart>
      <c:valAx>
        <c:axId val="2104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81088"/>
        <c:crosses val="autoZero"/>
        <c:crossBetween val="midCat"/>
      </c:valAx>
      <c:valAx>
        <c:axId val="210481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48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2-4AEE-8129-E39D4146E953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2-4AEE-8129-E39D4146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816"/>
        <c:axId val="210483392"/>
      </c:scatterChart>
      <c:valAx>
        <c:axId val="2104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83392"/>
        <c:crosses val="autoZero"/>
        <c:crossBetween val="midCat"/>
      </c:valAx>
      <c:valAx>
        <c:axId val="210483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48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4843-A0C5-EEC37760B4CC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9-4843-A0C5-EEC37760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6992"/>
        <c:axId val="211157568"/>
      </c:scatterChart>
      <c:valAx>
        <c:axId val="2111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57568"/>
        <c:crosses val="autoZero"/>
        <c:crossBetween val="midCat"/>
      </c:valAx>
      <c:valAx>
        <c:axId val="211157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5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1-4D8A-8736-2C3D61554D4A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1-4D8A-8736-2C3D6155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9296"/>
        <c:axId val="211159872"/>
      </c:scatterChart>
      <c:valAx>
        <c:axId val="2111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59872"/>
        <c:crosses val="autoZero"/>
        <c:crossBetween val="midCat"/>
      </c:valAx>
      <c:valAx>
        <c:axId val="211159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59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E-401C-B0F2-DEF2AB7EB96E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E-401C-B0F2-DEF2AB7E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600"/>
        <c:axId val="211162176"/>
      </c:scatterChart>
      <c:valAx>
        <c:axId val="2111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2176"/>
        <c:crosses val="autoZero"/>
        <c:crossBetween val="midCat"/>
      </c:valAx>
      <c:valAx>
        <c:axId val="211162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6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卞硫醇觉察阈值拟合图</a:t>
            </a:r>
          </a:p>
        </c:rich>
      </c:tx>
      <c:layout>
        <c:manualLayout>
          <c:xMode val="edge"/>
          <c:yMode val="edge"/>
          <c:x val="0.23333333333333334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446850393700783E-2"/>
          <c:y val="0.16251166520851559"/>
          <c:w val="0.65731714785651796"/>
          <c:h val="0.644888086905803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name>嗅觉</c:name>
            <c:spPr>
              <a:ln>
                <a:solidFill>
                  <a:srgbClr val="5B9BD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2649693788276465"/>
                  <c:y val="-3.288203557888597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卞硫醇'!$C$12:$M$12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E-455E-B7D7-1C9448744BD6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name>味觉</c:name>
            <c:spPr>
              <a:ln>
                <a:solidFill>
                  <a:srgbClr val="ED7D3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3114173228346458E-2"/>
                  <c:y val="0.42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CN"/>
                </a:p>
              </c:txPr>
            </c:trendlineLbl>
          </c:trendline>
          <c:xVal>
            <c:numRef>
              <c:f>'[1]1.  卞硫醇'!$C$6:$M$6</c:f>
              <c:numCache>
                <c:formatCode>General</c:formatCode>
                <c:ptCount val="11"/>
                <c:pt idx="0">
                  <c:v>-2.302452019042386E-2</c:v>
                </c:pt>
                <c:pt idx="1">
                  <c:v>0.4540967345292386</c:v>
                </c:pt>
                <c:pt idx="2">
                  <c:v>0.93121798924890098</c:v>
                </c:pt>
                <c:pt idx="3">
                  <c:v>1.4083392439685634</c:v>
                </c:pt>
                <c:pt idx="4">
                  <c:v>1.8854604986882257</c:v>
                </c:pt>
                <c:pt idx="5">
                  <c:v>2.3625817534078881</c:v>
                </c:pt>
                <c:pt idx="6">
                  <c:v>2.8397030081275507</c:v>
                </c:pt>
                <c:pt idx="7">
                  <c:v>3.3168242628472133</c:v>
                </c:pt>
                <c:pt idx="8">
                  <c:v>3.7939455175668755</c:v>
                </c:pt>
                <c:pt idx="9">
                  <c:v>4.2710667722865381</c:v>
                </c:pt>
                <c:pt idx="10">
                  <c:v>4.7481880270062007</c:v>
                </c:pt>
              </c:numCache>
            </c:numRef>
          </c:xVal>
          <c:yVal>
            <c:numRef>
              <c:f>'[1]1.  卞硫醇'!$C$28:$M$28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E-455E-B7D7-1C944874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3904"/>
        <c:axId val="211164480"/>
      </c:scatterChart>
      <c:valAx>
        <c:axId val="2111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lg</a:t>
                </a:r>
                <a:r>
                  <a:rPr lang="zh-CN" altLang="en-US"/>
                  <a:t>浓度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4480"/>
        <c:crosses val="autoZero"/>
        <c:crossBetween val="midCat"/>
      </c:valAx>
      <c:valAx>
        <c:axId val="211164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判断正确率</a:t>
                </a:r>
              </a:p>
            </c:rich>
          </c:tx>
          <c:layout>
            <c:manualLayout>
              <c:xMode val="edge"/>
              <c:yMode val="edge"/>
              <c:x val="3.6682852143482061E-2"/>
              <c:y val="0.33038385826771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6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345281</xdr:colOff>
      <xdr:row>5</xdr:row>
      <xdr:rowOff>116682</xdr:rowOff>
    </xdr:from>
    <xdr:to>
      <xdr:col>24</xdr:col>
      <xdr:colOff>83343</xdr:colOff>
      <xdr:row>35</xdr:row>
      <xdr:rowOff>180976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/Desktop/&#39044;&#23454;&#39564;&#25968;&#25454;&#22788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编号"/>
      <sheetName val="1.  卞硫醇"/>
      <sheetName val="2.  乙缩醛"/>
      <sheetName val="3.  糠醛"/>
      <sheetName val="4.  乙酸苯乙酯"/>
      <sheetName val="5.  乙酸异戊酯"/>
      <sheetName val="6.  异戊酸乙酯"/>
      <sheetName val="7.  苯丙酸乙酯"/>
      <sheetName val="8.  丙烯酸乙酯"/>
      <sheetName val="9.   苯乙酸乙酯"/>
      <sheetName val="10.  2-甲基丙酸乙酯"/>
      <sheetName val="11.  己酸己酯"/>
      <sheetName val="12.   肉桂酸乙酯"/>
      <sheetName val="13.  月桂酸乙酯"/>
      <sheetName val="14.  4-甲基戊酸乙酯"/>
      <sheetName val=" 15.  2-甲基丁酸乙酯"/>
      <sheetName val="16.  苯乙醇"/>
      <sheetName val="17.  己醇"/>
      <sheetName val="18.  苯丙酸"/>
      <sheetName val="19.  3-甲基丁酸"/>
      <sheetName val="20.  2-戊基呋喃"/>
      <sheetName val="21.  4-乙基愈创木酚"/>
      <sheetName val="22.  异戊醛"/>
      <sheetName val="23.  γ-壬内酯"/>
      <sheetName val="24.  4-甲基苯酚"/>
      <sheetName val="25.  2-乙基-6-甲基吡嗪"/>
      <sheetName val="26.  愈创木酚"/>
      <sheetName val="27.  癸醇"/>
      <sheetName val="28.  香兰素"/>
      <sheetName val="29.  香叶基丙酮"/>
      <sheetName val="1"/>
      <sheetName val="Sheet1"/>
      <sheetName val="0"/>
    </sheetNames>
    <sheetDataSet>
      <sheetData sheetId="0"/>
      <sheetData sheetId="1">
        <row r="6">
          <cell r="C6">
            <v>-2.302452019042386E-2</v>
          </cell>
          <cell r="D6">
            <v>0.4540967345292386</v>
          </cell>
          <cell r="E6">
            <v>0.93121798924890098</v>
          </cell>
          <cell r="F6">
            <v>1.4083392439685634</v>
          </cell>
          <cell r="G6">
            <v>1.8854604986882257</v>
          </cell>
          <cell r="H6">
            <v>2.3625817534078881</v>
          </cell>
          <cell r="I6">
            <v>2.8397030081275507</v>
          </cell>
          <cell r="J6">
            <v>3.3168242628472133</v>
          </cell>
          <cell r="K6">
            <v>3.7939455175668755</v>
          </cell>
          <cell r="L6">
            <v>4.2710667722865381</v>
          </cell>
          <cell r="M6">
            <v>4.7481880270062007</v>
          </cell>
        </row>
        <row r="12">
          <cell r="C12">
            <v>0.4</v>
          </cell>
          <cell r="D12">
            <v>0.6</v>
          </cell>
          <cell r="E12">
            <v>0.4</v>
          </cell>
          <cell r="F12">
            <v>0.8</v>
          </cell>
          <cell r="G12">
            <v>0.6</v>
          </cell>
          <cell r="H12">
            <v>0.8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</row>
        <row r="28">
          <cell r="C28">
            <v>0.4</v>
          </cell>
          <cell r="D28">
            <v>0.4</v>
          </cell>
          <cell r="E28">
            <v>0.2</v>
          </cell>
          <cell r="F28">
            <v>0.8</v>
          </cell>
          <cell r="G28">
            <v>0.6</v>
          </cell>
          <cell r="H28">
            <v>0.6</v>
          </cell>
          <cell r="I28">
            <v>1</v>
          </cell>
          <cell r="J28">
            <v>0.8</v>
          </cell>
          <cell r="K28">
            <v>1</v>
          </cell>
          <cell r="L28">
            <v>1</v>
          </cell>
          <cell r="M28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M22" sqref="M22"/>
    </sheetView>
  </sheetViews>
  <sheetFormatPr defaultRowHeight="14.4" x14ac:dyDescent="0.25"/>
  <cols>
    <col min="12" max="12" width="16.21875" customWidth="1"/>
    <col min="13" max="13" width="12.109375" bestFit="1" customWidth="1"/>
    <col min="14" max="14" width="12.77734375" bestFit="1" customWidth="1"/>
    <col min="15" max="16" width="13.886718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0">
        <v>146</v>
      </c>
      <c r="D3" s="10">
        <v>5735</v>
      </c>
      <c r="E3" s="10">
        <v>7252</v>
      </c>
      <c r="F3" s="10">
        <v>3841</v>
      </c>
      <c r="G3" s="10">
        <v>530</v>
      </c>
      <c r="H3" s="10">
        <v>6310</v>
      </c>
      <c r="I3" s="10">
        <v>7636</v>
      </c>
      <c r="J3" s="10">
        <v>4425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13">
        <f>K5/3/3/3/3/3/3</f>
        <v>6.8587105624142656E-4</v>
      </c>
      <c r="F5" s="13">
        <f>K5/3/3/3/3/3</f>
        <v>2.0576131687242796E-3</v>
      </c>
      <c r="G5" s="13">
        <f>K5/3/3/3/3</f>
        <v>6.1728395061728392E-3</v>
      </c>
      <c r="H5" s="13">
        <f>K5/3/3/3</f>
        <v>1.8518518518518517E-2</v>
      </c>
      <c r="I5" s="13">
        <f>K5/3/3</f>
        <v>5.5555555555555552E-2</v>
      </c>
      <c r="J5" s="13">
        <f>K5/3</f>
        <v>0.16666666666666666</v>
      </c>
      <c r="K5" s="13">
        <v>0.5</v>
      </c>
      <c r="L5" s="13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/>
      <c r="D6" s="5"/>
      <c r="E6" s="13">
        <f t="shared" ref="E6:J6" si="0">LOG10(E5)</f>
        <v>-3.163757523981956</v>
      </c>
      <c r="F6" s="13">
        <f t="shared" si="0"/>
        <v>-2.6866362692622934</v>
      </c>
      <c r="G6" s="13">
        <f t="shared" si="0"/>
        <v>-2.2095150145426308</v>
      </c>
      <c r="H6" s="13">
        <f t="shared" si="0"/>
        <v>-1.7323937598229686</v>
      </c>
      <c r="I6" s="13">
        <f t="shared" si="0"/>
        <v>-1.255272505103306</v>
      </c>
      <c r="J6" s="13">
        <f t="shared" si="0"/>
        <v>-0.77815125038364363</v>
      </c>
      <c r="K6" s="13">
        <f>LOG10(K5)</f>
        <v>-0.3010299956639812</v>
      </c>
      <c r="L6" s="13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(H5*I5)^0.5</f>
        <v>3.2075014954979206E-2</v>
      </c>
      <c r="N7" s="1">
        <f>(I5*J5)^0.5</f>
        <v>9.6225044864937631E-2</v>
      </c>
      <c r="O7" s="1">
        <f>(LOG10(H5)+LOG10(I5))/2</f>
        <v>-1.4938331324631373</v>
      </c>
      <c r="P7" s="1">
        <f>(LOG10(I5)+LOG10(J5))/2</f>
        <v>-1.0167118777434747</v>
      </c>
    </row>
    <row r="8" spans="1:16" x14ac:dyDescent="0.25">
      <c r="A8">
        <v>2</v>
      </c>
      <c r="B8" t="s">
        <v>32</v>
      </c>
      <c r="C8" t="s">
        <v>214</v>
      </c>
      <c r="D8" t="s">
        <v>214</v>
      </c>
      <c r="E8" t="s">
        <v>18</v>
      </c>
      <c r="F8" t="s">
        <v>18</v>
      </c>
      <c r="G8" t="s">
        <v>214</v>
      </c>
      <c r="H8" t="s">
        <v>214</v>
      </c>
      <c r="I8" t="s">
        <v>18</v>
      </c>
      <c r="J8" s="6" t="s">
        <v>439</v>
      </c>
      <c r="K8" s="6" t="s">
        <v>439</v>
      </c>
      <c r="L8" s="7"/>
      <c r="M8">
        <f>(I5*J5)^0.5</f>
        <v>9.6225044864937631E-2</v>
      </c>
      <c r="N8" s="1">
        <f>(I5*J5)^0.5</f>
        <v>9.6225044864937631E-2</v>
      </c>
      <c r="O8" s="1">
        <f>(LOG10(I5)+LOG10(J5))/2</f>
        <v>-1.0167118777434747</v>
      </c>
      <c r="P8" s="1">
        <f>(LOG10(I5)+LOG10(J5))/2</f>
        <v>-1.0167118777434747</v>
      </c>
    </row>
    <row r="9" spans="1:16" x14ac:dyDescent="0.25">
      <c r="A9">
        <v>3</v>
      </c>
      <c r="B9" t="s">
        <v>33</v>
      </c>
      <c r="C9" t="s">
        <v>214</v>
      </c>
      <c r="D9" t="s">
        <v>214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s="6" t="s">
        <v>439</v>
      </c>
      <c r="K9" s="6" t="s">
        <v>439</v>
      </c>
      <c r="L9" s="7" t="s">
        <v>399</v>
      </c>
      <c r="M9">
        <f>(I5*J5)^0.5</f>
        <v>9.6225044864937631E-2</v>
      </c>
      <c r="N9" s="1">
        <f>(I5*J5)^0.5</f>
        <v>9.6225044864937631E-2</v>
      </c>
      <c r="O9" s="1">
        <f>(LOG10(I5)+LOG10(J5))/2</f>
        <v>-1.0167118777434747</v>
      </c>
      <c r="P9" s="1">
        <f>(LOG10(I5)+LOG10(J5))/2</f>
        <v>-1.0167118777434747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E10" t="s">
        <v>18</v>
      </c>
      <c r="F10" t="s">
        <v>18</v>
      </c>
      <c r="G10" t="s">
        <v>18</v>
      </c>
      <c r="H10" t="s">
        <v>18</v>
      </c>
      <c r="I10" t="s">
        <v>214</v>
      </c>
      <c r="J10" s="6" t="s">
        <v>439</v>
      </c>
      <c r="K10" s="6" t="s">
        <v>439</v>
      </c>
      <c r="L10" t="s">
        <v>408</v>
      </c>
      <c r="M10">
        <f>(H5*I5)^0.5</f>
        <v>3.2075014954979206E-2</v>
      </c>
      <c r="N10" s="1">
        <f>(I5*J5)^0.5</f>
        <v>9.6225044864937631E-2</v>
      </c>
      <c r="O10" s="1">
        <f>(LOG10(G5)+LOG10(H5))/2</f>
        <v>-1.9709543871827997</v>
      </c>
      <c r="P10" s="1">
        <f>(LOG10(I5)+LOG10(J5))/2</f>
        <v>-1.0167118777434747</v>
      </c>
    </row>
    <row r="11" spans="1:16" x14ac:dyDescent="0.25">
      <c r="A11">
        <v>5</v>
      </c>
      <c r="B11" t="s">
        <v>35</v>
      </c>
      <c r="C11" t="s">
        <v>214</v>
      </c>
      <c r="D11" t="s">
        <v>18</v>
      </c>
      <c r="E11" t="s">
        <v>18</v>
      </c>
      <c r="F11" t="s">
        <v>18</v>
      </c>
      <c r="G11" t="s">
        <v>214</v>
      </c>
      <c r="H11" t="s">
        <v>18</v>
      </c>
      <c r="I11" t="s">
        <v>18</v>
      </c>
      <c r="J11" s="6" t="s">
        <v>439</v>
      </c>
      <c r="K11" s="6" t="s">
        <v>439</v>
      </c>
      <c r="L11" t="s">
        <v>407</v>
      </c>
      <c r="M11">
        <f>(I5*J5)^0.5</f>
        <v>9.6225044864937631E-2</v>
      </c>
      <c r="N11" s="1">
        <f t="shared" ref="N11" si="1">(I6*J6)^0.5</f>
        <v>0.98832781475497611</v>
      </c>
      <c r="O11" s="1">
        <f>(LOG10(I5)+LOG10(J5))/2</f>
        <v>-1.0167118777434747</v>
      </c>
      <c r="P11" s="1">
        <f>(LOG10(I5)+LOG10(J5))/2</f>
        <v>-1.0167118777434747</v>
      </c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F12" t="s">
        <v>214</v>
      </c>
      <c r="G12" s="6" t="s">
        <v>439</v>
      </c>
      <c r="H12" s="6" t="s">
        <v>439</v>
      </c>
      <c r="I12" t="s">
        <v>214</v>
      </c>
      <c r="J12" s="6" t="s">
        <v>439</v>
      </c>
      <c r="K12" s="6" t="s">
        <v>439</v>
      </c>
      <c r="L12" t="s">
        <v>411</v>
      </c>
      <c r="M12">
        <f>(E5*F5)^0.5</f>
        <v>1.1879635168510817E-3</v>
      </c>
      <c r="N12" s="1">
        <f>(I5*J5)^0.5</f>
        <v>9.6225044864937631E-2</v>
      </c>
      <c r="O12" s="1">
        <f>(LOG10(E5)+LOG10(F5))/2</f>
        <v>-2.9251968966221247</v>
      </c>
      <c r="P12" s="1">
        <f>(LOG10(I5)+LOG10(J5))/2</f>
        <v>-1.0167118777434747</v>
      </c>
    </row>
    <row r="13" spans="1:16" x14ac:dyDescent="0.25">
      <c r="A13">
        <v>7</v>
      </c>
      <c r="B13" t="s">
        <v>37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K13" s="6" t="s">
        <v>439</v>
      </c>
      <c r="M13">
        <f>(J5*K5)^0.5</f>
        <v>0.28867513459481287</v>
      </c>
      <c r="N13" s="1">
        <f>(J5*K5)^0.5</f>
        <v>0.28867513459481287</v>
      </c>
      <c r="O13" s="1">
        <f>(LOG10(J5)+LOG10(K5))/2</f>
        <v>-0.53959062302381244</v>
      </c>
      <c r="P13" s="1">
        <f>(LOG10(J5)+LOG10(K5))/2</f>
        <v>-0.53959062302381244</v>
      </c>
    </row>
    <row r="14" spans="1:16" x14ac:dyDescent="0.25">
      <c r="A14">
        <v>8</v>
      </c>
      <c r="B14" t="s">
        <v>38</v>
      </c>
      <c r="C14" t="s">
        <v>214</v>
      </c>
      <c r="E14" t="s">
        <v>214</v>
      </c>
      <c r="G14" t="s">
        <v>214</v>
      </c>
      <c r="H14" t="s">
        <v>214</v>
      </c>
      <c r="I14" t="s">
        <v>214</v>
      </c>
      <c r="J14" s="6" t="s">
        <v>439</v>
      </c>
      <c r="K14" s="6" t="s">
        <v>439</v>
      </c>
      <c r="L14" t="s">
        <v>315</v>
      </c>
      <c r="M14">
        <f>(F5*G5)^0.5</f>
        <v>3.563890550553245E-3</v>
      </c>
      <c r="N14" s="1">
        <f>(I5*J5)^0.5</f>
        <v>9.6225044864937631E-2</v>
      </c>
      <c r="O14" s="1">
        <f>(LOG10(F5)+LOG10(G5))/2</f>
        <v>-2.4480756419024621</v>
      </c>
      <c r="P14" s="1">
        <f>(LOG10(I5)+LOG10(J5))/2</f>
        <v>-1.0167118777434747</v>
      </c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s="6" t="s">
        <v>439</v>
      </c>
      <c r="K15" s="6" t="s">
        <v>439</v>
      </c>
      <c r="L15" t="s">
        <v>319</v>
      </c>
      <c r="M15">
        <f>(I5*J5)^0.5</f>
        <v>9.6225044864937631E-2</v>
      </c>
      <c r="N15" s="1">
        <f>(I5*J5)^0.5</f>
        <v>9.6225044864937631E-2</v>
      </c>
      <c r="O15" s="1">
        <f>(LOG10(I5)+LOG10(J5))/2</f>
        <v>-1.0167118777434747</v>
      </c>
      <c r="P15" s="1">
        <f>(LOG10(J5)+LOG10(K5))/2</f>
        <v>-0.53959062302381244</v>
      </c>
    </row>
    <row r="16" spans="1:16" x14ac:dyDescent="0.25">
      <c r="A16">
        <v>10</v>
      </c>
      <c r="B16" t="s">
        <v>40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K16" s="6" t="s">
        <v>439</v>
      </c>
      <c r="M16">
        <f>(J5*K5)^0.5</f>
        <v>0.28867513459481287</v>
      </c>
      <c r="N16" s="1">
        <f>(J5*K5)^0.5</f>
        <v>0.28867513459481287</v>
      </c>
      <c r="O16" s="1">
        <f>(LOG10(I5)+LOG10(J5))/2</f>
        <v>-1.0167118777434747</v>
      </c>
      <c r="P16" s="1">
        <f>(LOG10(J5)+LOG10(K5))/2</f>
        <v>-0.53959062302381244</v>
      </c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E17" t="s">
        <v>18</v>
      </c>
      <c r="F17" t="s">
        <v>214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324</v>
      </c>
      <c r="M17">
        <f>(E5*F5)^0.5</f>
        <v>1.1879635168510817E-3</v>
      </c>
      <c r="N17" s="1">
        <f>(F5*G5)^0.5</f>
        <v>3.563890550553245E-3</v>
      </c>
      <c r="O17" s="1">
        <f>(LOG10(E5)+LOG10(F5))/2</f>
        <v>-2.9251968966221247</v>
      </c>
      <c r="P17" s="1">
        <f>(LOG10(F5)+LOG10(G5))/2</f>
        <v>-2.4480756419024621</v>
      </c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E18" t="s">
        <v>18</v>
      </c>
      <c r="F18" t="s">
        <v>18</v>
      </c>
      <c r="G18" t="s">
        <v>18</v>
      </c>
      <c r="H18" t="s">
        <v>18</v>
      </c>
      <c r="I18" t="s">
        <v>214</v>
      </c>
      <c r="J18" s="6" t="s">
        <v>439</v>
      </c>
      <c r="K18" s="6" t="s">
        <v>439</v>
      </c>
      <c r="L18" t="s">
        <v>310</v>
      </c>
      <c r="M18">
        <f>(H5*I5)^0.5</f>
        <v>3.2075014954979206E-2</v>
      </c>
      <c r="N18" s="1">
        <f>(I5*J5)^0.5</f>
        <v>9.6225044864937631E-2</v>
      </c>
      <c r="O18" s="1">
        <f>(LOG10(H5)+LOG10(I5))/2</f>
        <v>-1.4938331324631373</v>
      </c>
      <c r="P18" s="1">
        <f>(LOG10(I5)+LOG10(J5))/2</f>
        <v>-1.0167118777434747</v>
      </c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t="s">
        <v>18</v>
      </c>
      <c r="G19" t="s">
        <v>18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326</v>
      </c>
      <c r="M19">
        <f>(G5*H5)^0.5</f>
        <v>1.0691671651659736E-2</v>
      </c>
      <c r="N19" s="1">
        <f>(G5*H5)^0.5</f>
        <v>1.0691671651659736E-2</v>
      </c>
      <c r="O19" s="1">
        <f>(LOG10(G5)+LOG10(H5))/2</f>
        <v>-1.9709543871827997</v>
      </c>
      <c r="P19" s="1">
        <f>(LOG10(G5)+LOG10(H5))/2</f>
        <v>-1.9709543871827997</v>
      </c>
    </row>
    <row r="20" spans="1:16" x14ac:dyDescent="0.25">
      <c r="A20">
        <v>14</v>
      </c>
      <c r="B20" t="s">
        <v>44</v>
      </c>
      <c r="C20" t="s">
        <v>18</v>
      </c>
      <c r="D20" t="s">
        <v>18</v>
      </c>
      <c r="E20" t="s">
        <v>18</v>
      </c>
      <c r="F20" t="s">
        <v>214</v>
      </c>
      <c r="G20" t="s">
        <v>18</v>
      </c>
      <c r="H20" t="s">
        <v>18</v>
      </c>
      <c r="I20" t="s">
        <v>214</v>
      </c>
      <c r="J20" s="6" t="s">
        <v>439</v>
      </c>
      <c r="K20" s="6" t="s">
        <v>439</v>
      </c>
      <c r="L20" t="s">
        <v>328</v>
      </c>
      <c r="M20">
        <f>(H5*I5)^0.5</f>
        <v>3.2075014954979206E-2</v>
      </c>
      <c r="N20" s="1">
        <f>(I5*J5)^0.5</f>
        <v>9.6225044864937631E-2</v>
      </c>
      <c r="O20" s="1">
        <f>(LOG10(H5)+LOG10(I5))/2</f>
        <v>-1.4938331324631373</v>
      </c>
      <c r="P20" s="1">
        <f>(LOG10(I5)+LOG10(J5))/2</f>
        <v>-1.0167118777434747</v>
      </c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E21" t="s">
        <v>18</v>
      </c>
      <c r="F21" t="s">
        <v>214</v>
      </c>
      <c r="G21" t="s">
        <v>214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331</v>
      </c>
      <c r="M21">
        <f>(E5*F5)^0.5</f>
        <v>1.1879635168510817E-3</v>
      </c>
      <c r="N21" s="1">
        <f>(G5*H5)^0.5</f>
        <v>1.0691671651659736E-2</v>
      </c>
      <c r="O21" s="1">
        <f>(LOG10(E5)+LOG10(F5))/2</f>
        <v>-2.9251968966221247</v>
      </c>
      <c r="P21" s="1">
        <f>(LOG10(G5)+LOG10(H5))/2</f>
        <v>-1.9709543871827997</v>
      </c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18</v>
      </c>
      <c r="F22" t="s">
        <v>214</v>
      </c>
      <c r="G22" t="s">
        <v>214</v>
      </c>
      <c r="H22" t="s">
        <v>214</v>
      </c>
      <c r="I22" t="s">
        <v>18</v>
      </c>
      <c r="J22" s="6" t="s">
        <v>439</v>
      </c>
      <c r="K22" s="6" t="s">
        <v>439</v>
      </c>
      <c r="L22" t="s">
        <v>327</v>
      </c>
      <c r="N22" s="1">
        <f>(I5*J5)^0.5</f>
        <v>9.6225044864937631E-2</v>
      </c>
      <c r="O22" s="1">
        <f>(LOG10(I5)+LOG10(J5))/2</f>
        <v>-1.0167118777434747</v>
      </c>
      <c r="P22" s="1">
        <f>(LOG10(I5)+LOG10(J5))/2</f>
        <v>-1.0167118777434747</v>
      </c>
    </row>
    <row r="23" spans="1:16" x14ac:dyDescent="0.25">
      <c r="A23">
        <v>17</v>
      </c>
      <c r="K23" s="6"/>
      <c r="N23" s="1"/>
      <c r="O23" s="1"/>
      <c r="P23" s="1"/>
    </row>
    <row r="24" spans="1:16" x14ac:dyDescent="0.25">
      <c r="A24">
        <v>18</v>
      </c>
      <c r="K24" s="6"/>
      <c r="N24" s="1"/>
      <c r="O24" s="1"/>
      <c r="P24" s="1"/>
    </row>
    <row r="25" spans="1:16" x14ac:dyDescent="0.25">
      <c r="A25">
        <v>19</v>
      </c>
      <c r="K25" s="6"/>
      <c r="N25" s="1"/>
      <c r="O25" s="1"/>
      <c r="P25" s="1"/>
    </row>
    <row r="26" spans="1:16" x14ac:dyDescent="0.25">
      <c r="J26" s="6"/>
      <c r="K26" s="6"/>
      <c r="L26" s="6"/>
      <c r="N26" s="1"/>
      <c r="O26" s="1"/>
      <c r="P26" s="1"/>
    </row>
    <row r="27" spans="1:16" x14ac:dyDescent="0.25">
      <c r="B27" t="s">
        <v>21</v>
      </c>
      <c r="C27" s="5">
        <f>COUNTIF(C7:C22,"√")/16</f>
        <v>0.8125</v>
      </c>
      <c r="D27" s="5">
        <f t="shared" ref="D27:K27" si="2">COUNTIF(D7:D22,"√")/16</f>
        <v>0.6875</v>
      </c>
      <c r="E27" s="5">
        <f t="shared" si="2"/>
        <v>6.25E-2</v>
      </c>
      <c r="F27" s="5">
        <f t="shared" si="2"/>
        <v>0.3125</v>
      </c>
      <c r="G27" s="5">
        <f t="shared" si="2"/>
        <v>0.3125</v>
      </c>
      <c r="H27" s="5">
        <f t="shared" si="2"/>
        <v>0.1875</v>
      </c>
      <c r="I27" s="5">
        <f t="shared" si="2"/>
        <v>0.375</v>
      </c>
      <c r="J27" s="5">
        <f t="shared" si="2"/>
        <v>0</v>
      </c>
      <c r="K27" s="5">
        <f t="shared" si="2"/>
        <v>0</v>
      </c>
      <c r="L27" s="5"/>
      <c r="M27">
        <f>(PRODUCT(M7:M22))^(1/16)</f>
        <v>3.0216984696990138E-2</v>
      </c>
      <c r="N27">
        <f>(PRODUCT(N7:N22))^(1/16)</f>
        <v>7.8961162965903386E-2</v>
      </c>
      <c r="O27">
        <f>AVERAGE(O7:O22)</f>
        <v>-1.6429335245630321</v>
      </c>
      <c r="P27">
        <f>AVERAGE(P7:P22)</f>
        <v>-1.1359921914233906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0.76783082904605804</v>
      </c>
      <c r="P29">
        <f>_xlfn.STDEV.P(P7:P22)</f>
        <v>0.51993083328458367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0">
        <v>146</v>
      </c>
      <c r="D36" s="10">
        <v>5735</v>
      </c>
      <c r="E36" s="10">
        <v>7252</v>
      </c>
      <c r="F36" s="10">
        <v>3841</v>
      </c>
      <c r="G36" s="10">
        <v>530</v>
      </c>
      <c r="H36" s="10">
        <v>6310</v>
      </c>
      <c r="I36" s="10">
        <v>7636</v>
      </c>
      <c r="J36" s="10">
        <v>4425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5">
        <v>0</v>
      </c>
      <c r="D37" s="5">
        <v>0</v>
      </c>
      <c r="E37" s="13">
        <f>K37/3/3/3/3/3/3</f>
        <v>6.8587105624142656E-4</v>
      </c>
      <c r="F37" s="13">
        <f>K37/3/3/3/3/3</f>
        <v>2.0576131687242796E-3</v>
      </c>
      <c r="G37" s="13">
        <f>K37/3/3/3/3</f>
        <v>6.1728395061728392E-3</v>
      </c>
      <c r="H37" s="13">
        <f>K37/3/3/3</f>
        <v>1.8518518518518517E-2</v>
      </c>
      <c r="I37" s="13">
        <f>K37/3/3</f>
        <v>5.5555555555555552E-2</v>
      </c>
      <c r="J37" s="13">
        <f>K37/3</f>
        <v>0.16666666666666666</v>
      </c>
      <c r="K37" s="13">
        <v>0.5</v>
      </c>
      <c r="L37" s="13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(J37*I37)^0.5</f>
        <v>9.6225044864937631E-2</v>
      </c>
      <c r="N38" s="1">
        <f>(I37*J37)^0.5</f>
        <v>9.6225044864937631E-2</v>
      </c>
      <c r="O38" s="1">
        <f>(LOG10(H37)+LOG10(I37))/2</f>
        <v>-1.4938331324631373</v>
      </c>
      <c r="P38" s="1">
        <f>(LOG10(I37)+LOG10(J37))/2</f>
        <v>-1.0167118777434747</v>
      </c>
    </row>
    <row r="39" spans="1:16" x14ac:dyDescent="0.25">
      <c r="A39">
        <v>2</v>
      </c>
      <c r="B39" t="s">
        <v>32</v>
      </c>
      <c r="C39" s="9" t="s">
        <v>214</v>
      </c>
      <c r="D39" s="9" t="s">
        <v>214</v>
      </c>
      <c r="F39" s="7"/>
      <c r="G39" s="7"/>
      <c r="H39" s="7"/>
      <c r="I39" s="7"/>
      <c r="J39" s="6" t="s">
        <v>439</v>
      </c>
      <c r="K39" s="6" t="s">
        <v>439</v>
      </c>
      <c r="L39" s="7"/>
      <c r="M39">
        <f>(I37*J37)^0.5</f>
        <v>9.6225044864937631E-2</v>
      </c>
      <c r="N39" s="1">
        <f>(I37*J37)^0.5</f>
        <v>9.6225044864937631E-2</v>
      </c>
      <c r="O39" s="1">
        <f>(LOG10(I37)+LOG10(J37))/2</f>
        <v>-1.0167118777434747</v>
      </c>
      <c r="P39" s="1">
        <f>(LOG10(I37)+LOG10(J37))/2</f>
        <v>-1.0167118777434747</v>
      </c>
    </row>
    <row r="40" spans="1:16" x14ac:dyDescent="0.25">
      <c r="A40">
        <v>3</v>
      </c>
      <c r="B40" t="s">
        <v>33</v>
      </c>
      <c r="C40" s="9" t="s">
        <v>214</v>
      </c>
      <c r="D40" s="9" t="s">
        <v>214</v>
      </c>
      <c r="F40" s="7"/>
      <c r="G40" s="9" t="s">
        <v>214</v>
      </c>
      <c r="H40" s="7"/>
      <c r="I40" s="7"/>
      <c r="J40" s="6" t="s">
        <v>439</v>
      </c>
      <c r="K40" s="6" t="s">
        <v>439</v>
      </c>
      <c r="L40" t="s">
        <v>400</v>
      </c>
      <c r="M40">
        <f>(I37*J37)^0.5</f>
        <v>9.6225044864937631E-2</v>
      </c>
      <c r="N40" s="1">
        <f>(I37*J37)^0.5</f>
        <v>9.6225044864937631E-2</v>
      </c>
      <c r="O40" s="1">
        <f>(LOG10(I37)+LOG10(J37))/2</f>
        <v>-1.0167118777434747</v>
      </c>
      <c r="P40" s="1">
        <f>(LOG10(I37)+LOG10(J37))/2</f>
        <v>-1.0167118777434747</v>
      </c>
    </row>
    <row r="41" spans="1:16" x14ac:dyDescent="0.25">
      <c r="A41">
        <v>4</v>
      </c>
      <c r="B41" t="s">
        <v>34</v>
      </c>
      <c r="C41" s="9" t="s">
        <v>214</v>
      </c>
      <c r="D41" s="9" t="s">
        <v>214</v>
      </c>
      <c r="H41" t="s">
        <v>214</v>
      </c>
      <c r="I41" s="9" t="s">
        <v>429</v>
      </c>
      <c r="J41" s="6" t="s">
        <v>439</v>
      </c>
      <c r="K41" s="6" t="s">
        <v>439</v>
      </c>
      <c r="L41" s="7" t="s">
        <v>428</v>
      </c>
      <c r="M41">
        <f>(G37*H37)^0.5</f>
        <v>1.0691671651659736E-2</v>
      </c>
      <c r="N41" s="1">
        <f>(I37*J37)^0.5</f>
        <v>9.6225044864937631E-2</v>
      </c>
      <c r="O41" s="1">
        <f>(LOG10(G37)+LOG10(H37))/2</f>
        <v>-1.9709543871827997</v>
      </c>
      <c r="P41" s="1">
        <f>(LOG10(I37)+LOG10(J37))/2</f>
        <v>-1.0167118777434747</v>
      </c>
    </row>
    <row r="42" spans="1:16" x14ac:dyDescent="0.25">
      <c r="A42">
        <v>5</v>
      </c>
      <c r="B42" t="s">
        <v>35</v>
      </c>
      <c r="C42" t="s">
        <v>214</v>
      </c>
      <c r="J42" s="6" t="s">
        <v>439</v>
      </c>
      <c r="K42" s="6" t="s">
        <v>439</v>
      </c>
      <c r="L42" s="6" t="s">
        <v>408</v>
      </c>
      <c r="M42">
        <f>(I37*J37)^0.5</f>
        <v>9.6225044864937631E-2</v>
      </c>
      <c r="N42" s="1">
        <f>(I37*J37)^0.5</f>
        <v>9.6225044864937631E-2</v>
      </c>
      <c r="O42" s="1">
        <f>(LOG10(I37)+LOG10(J37))/2</f>
        <v>-1.0167118777434747</v>
      </c>
      <c r="P42" s="1">
        <f>(LOG10(I37)+LOG10(J37))/2</f>
        <v>-1.0167118777434747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F43" t="s">
        <v>214</v>
      </c>
      <c r="G43" s="6" t="s">
        <v>439</v>
      </c>
      <c r="H43" s="6" t="s">
        <v>439</v>
      </c>
      <c r="I43" t="s">
        <v>214</v>
      </c>
      <c r="J43" s="6" t="s">
        <v>439</v>
      </c>
      <c r="K43" s="6" t="s">
        <v>439</v>
      </c>
      <c r="M43">
        <f>(E37*F37)^0.5</f>
        <v>1.1879635168510817E-3</v>
      </c>
      <c r="N43" s="1">
        <f>(I37*J37)^0.5</f>
        <v>9.6225044864937631E-2</v>
      </c>
      <c r="O43" s="1">
        <f>(LOG10(F37)+LOG10(G37))/2</f>
        <v>-2.4480756419024621</v>
      </c>
      <c r="P43" s="1" t="e">
        <f t="shared" ref="P43" si="3">(LOG10(I41)+LOG10(J41))/2</f>
        <v>#VALUE!</v>
      </c>
    </row>
    <row r="44" spans="1:16" x14ac:dyDescent="0.25">
      <c r="A44">
        <v>7</v>
      </c>
      <c r="B44" t="s">
        <v>37</v>
      </c>
      <c r="K44" s="6" t="s">
        <v>439</v>
      </c>
      <c r="M44" t="e">
        <f t="shared" ref="M44" si="4">(I42*J42)^0.5</f>
        <v>#VALUE!</v>
      </c>
      <c r="N44" s="1">
        <f>(E42*F42)^0.5</f>
        <v>0</v>
      </c>
      <c r="O44" s="1" t="e">
        <f t="shared" ref="O44" si="5">(LOG10(E42)+LOG10(F42))/2</f>
        <v>#NUM!</v>
      </c>
      <c r="P44" s="1" t="e">
        <f t="shared" ref="P44" si="6">(LOG10(E42)+LOG10(F42))/2</f>
        <v>#NUM!</v>
      </c>
    </row>
    <row r="45" spans="1:16" x14ac:dyDescent="0.25">
      <c r="A45">
        <v>8</v>
      </c>
      <c r="B45" t="s">
        <v>38</v>
      </c>
      <c r="D45" t="s">
        <v>214</v>
      </c>
      <c r="E45" t="s">
        <v>214</v>
      </c>
      <c r="F45" t="s">
        <v>214</v>
      </c>
      <c r="H45" t="s">
        <v>214</v>
      </c>
      <c r="J45" s="6" t="s">
        <v>439</v>
      </c>
      <c r="K45" s="6" t="s">
        <v>439</v>
      </c>
      <c r="L45" s="7" t="s">
        <v>316</v>
      </c>
      <c r="M45">
        <f>(I37*J37)^0.5</f>
        <v>9.6225044864937631E-2</v>
      </c>
      <c r="N45" s="1">
        <f>(I37*J37)^0.5</f>
        <v>9.6225044864937631E-2</v>
      </c>
      <c r="O45" s="1">
        <f>(LOG10(I37)+LOG10(J37))/2</f>
        <v>-1.0167118777434747</v>
      </c>
      <c r="P45" s="1" t="e">
        <f t="shared" ref="P45" si="7">(LOG10(E42)+LOG10(F42))/2</f>
        <v>#NUM!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J46" s="6" t="s">
        <v>439</v>
      </c>
      <c r="K46" s="6" t="s">
        <v>439</v>
      </c>
      <c r="L46" t="s">
        <v>318</v>
      </c>
      <c r="M46">
        <f>(I37*J37)^0.5</f>
        <v>9.6225044864937631E-2</v>
      </c>
      <c r="N46" s="1">
        <f>(I37*J37)^0.5</f>
        <v>9.6225044864937631E-2</v>
      </c>
      <c r="O46" s="1">
        <f>(LOG10(I37)+LOG10(J37))/2</f>
        <v>-1.0167118777434747</v>
      </c>
      <c r="P46" s="1" t="e">
        <f t="shared" ref="P46" si="8">(LOG10(J42)+LOG10(K42))/2</f>
        <v>#VALUE!</v>
      </c>
    </row>
    <row r="47" spans="1:16" x14ac:dyDescent="0.25">
      <c r="A47">
        <v>10</v>
      </c>
      <c r="B47" t="s">
        <v>40</v>
      </c>
      <c r="K47" s="6" t="s">
        <v>439</v>
      </c>
      <c r="M47" t="e">
        <f>(I42*J42)^0.5</f>
        <v>#VALUE!</v>
      </c>
      <c r="N47" s="1">
        <f>(H42*I42)^0.5</f>
        <v>0</v>
      </c>
      <c r="O47" s="1" t="e">
        <f t="shared" ref="O47:P47" si="9">(LOG10(H42)+LOG10(I42))/2</f>
        <v>#NUM!</v>
      </c>
      <c r="P47" s="1" t="e">
        <f t="shared" si="9"/>
        <v>#NUM!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t="s">
        <v>214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325</v>
      </c>
      <c r="M48">
        <f>(E37*F37)^0.5</f>
        <v>1.1879635168510817E-3</v>
      </c>
      <c r="N48" s="1">
        <f>(J37*K37)^0.5</f>
        <v>0.28867513459481287</v>
      </c>
      <c r="O48" s="1">
        <f>(LOG10(F37)+LOG10(E37))/2</f>
        <v>-2.9251968966221247</v>
      </c>
      <c r="P48" s="1" t="e">
        <f t="shared" ref="P48" si="10">(LOG10(I46)+LOG10(J46))/2</f>
        <v>#NUM!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I49" t="s">
        <v>214</v>
      </c>
      <c r="J49" s="6" t="s">
        <v>439</v>
      </c>
      <c r="K49" s="6" t="s">
        <v>439</v>
      </c>
      <c r="L49" t="s">
        <v>311</v>
      </c>
      <c r="M49">
        <f>(H37*I37)^0.5</f>
        <v>3.2075014954979206E-2</v>
      </c>
      <c r="N49" s="1">
        <f>(I37*J37)^0.5</f>
        <v>9.6225044864937631E-2</v>
      </c>
      <c r="O49" s="1">
        <f>(LOG10(I37)+LOG10(H37))/2</f>
        <v>-1.4938331324631373</v>
      </c>
      <c r="P49" s="1" t="e">
        <f t="shared" ref="P49" si="11">(LOG10(E47)+LOG10(F47))/2</f>
        <v>#NUM!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I50" s="6" t="s">
        <v>439</v>
      </c>
      <c r="J50" s="6" t="s">
        <v>439</v>
      </c>
      <c r="K50" s="6" t="s">
        <v>439</v>
      </c>
      <c r="L50" t="s">
        <v>327</v>
      </c>
      <c r="M50">
        <f>(H37*I37)^0.5</f>
        <v>3.2075014954979206E-2</v>
      </c>
      <c r="N50" s="1">
        <f>(H37*I37)^0.5</f>
        <v>3.2075014954979206E-2</v>
      </c>
      <c r="O50" s="1">
        <f>(LOG10(H37)+LOG10(I37))/2</f>
        <v>-1.4938331324631373</v>
      </c>
      <c r="P50" s="1" t="e">
        <f t="shared" ref="P50" si="12">(LOG10(E47)+LOG10(F47))/2</f>
        <v>#NUM!</v>
      </c>
    </row>
    <row r="51" spans="1:16" x14ac:dyDescent="0.25">
      <c r="A51">
        <v>14</v>
      </c>
      <c r="B51" t="s">
        <v>44</v>
      </c>
      <c r="D51" t="s">
        <v>214</v>
      </c>
      <c r="F51" t="s">
        <v>214</v>
      </c>
      <c r="I51" t="s">
        <v>214</v>
      </c>
      <c r="J51" s="6" t="s">
        <v>439</v>
      </c>
      <c r="K51" s="6" t="s">
        <v>439</v>
      </c>
      <c r="L51" t="s">
        <v>329</v>
      </c>
      <c r="M51">
        <f>(H37*I37)^0.5</f>
        <v>3.2075014954979206E-2</v>
      </c>
      <c r="N51" s="1">
        <f>(I37*J37)^0.5</f>
        <v>9.6225044864937631E-2</v>
      </c>
      <c r="O51" s="1">
        <f>(LOG10(I37)+LOG10(H37))/2</f>
        <v>-1.4938331324631373</v>
      </c>
      <c r="P51" s="1" t="e">
        <f t="shared" ref="P51" si="13">(LOG10(J47)+LOG10(K47))/2</f>
        <v>#NUM!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F52" s="6" t="s">
        <v>439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  <c r="L52" t="s">
        <v>332</v>
      </c>
      <c r="M52">
        <f>(E37*F37)^0.5</f>
        <v>1.1879635168510817E-3</v>
      </c>
      <c r="N52" s="1">
        <f>(G37*H37)^0.5</f>
        <v>1.0691671651659736E-2</v>
      </c>
      <c r="O52" s="1">
        <f>(LOG10(E37)+LOG10(F37))/2</f>
        <v>-2.9251968966221247</v>
      </c>
      <c r="P52" s="1" t="e">
        <f t="shared" ref="P52" si="14">(LOG10(I47)+LOG10(J47))/2</f>
        <v>#NUM!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F53" t="s">
        <v>214</v>
      </c>
      <c r="G53" t="s">
        <v>214</v>
      </c>
      <c r="J53" s="6" t="s">
        <v>439</v>
      </c>
      <c r="K53" s="6" t="s">
        <v>439</v>
      </c>
      <c r="L53" t="s">
        <v>327</v>
      </c>
      <c r="M53">
        <f>(I37*J37)^0.5</f>
        <v>9.6225044864937631E-2</v>
      </c>
      <c r="N53" s="1">
        <f>(I37*J37)^0.5</f>
        <v>9.6225044864937631E-2</v>
      </c>
      <c r="O53" s="1">
        <f>(LOG10(I37)+LOG10(J37))/2</f>
        <v>-1.0167118777434747</v>
      </c>
      <c r="P53" s="1" t="e">
        <f t="shared" ref="P53" si="15">(LOG10(I51)+LOG10(J51))/2</f>
        <v>#VALUE!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27</v>
      </c>
      <c r="C58">
        <f>COUNTIF(C38:C53,"√")/16</f>
        <v>0.75</v>
      </c>
      <c r="D58">
        <f t="shared" ref="D58:K58" si="16">COUNTIF(D38:D53,"√")/16</f>
        <v>0.8125</v>
      </c>
      <c r="E58">
        <f t="shared" si="16"/>
        <v>6.25E-2</v>
      </c>
      <c r="F58">
        <f t="shared" si="16"/>
        <v>0.3125</v>
      </c>
      <c r="G58">
        <f t="shared" si="16"/>
        <v>0.1875</v>
      </c>
      <c r="H58">
        <f t="shared" si="16"/>
        <v>0.125</v>
      </c>
      <c r="I58">
        <f t="shared" si="16"/>
        <v>0.3125</v>
      </c>
      <c r="J58">
        <f t="shared" si="16"/>
        <v>0</v>
      </c>
      <c r="K58">
        <f t="shared" si="16"/>
        <v>0</v>
      </c>
      <c r="M58" t="e">
        <f>(PRODUCT(M38:M53))^(1/16)</f>
        <v>#VALUE!</v>
      </c>
      <c r="N58">
        <f>(PRODUCT(N38:N53))^(1/16)</f>
        <v>0</v>
      </c>
      <c r="O58" t="e">
        <f>AVERAGE(O38:O53)</f>
        <v>#NUM!</v>
      </c>
      <c r="P58">
        <f>AVERAGE(P38:P42)</f>
        <v>-1.0167118777434747</v>
      </c>
    </row>
    <row r="59" spans="1:16" x14ac:dyDescent="0.25">
      <c r="B59" t="s">
        <v>28</v>
      </c>
    </row>
    <row r="60" spans="1:16" x14ac:dyDescent="0.25">
      <c r="B60" t="s">
        <v>29</v>
      </c>
      <c r="O60">
        <f>_xlfn.STDEV.P(O38:O42)</f>
        <v>0.3816970037757294</v>
      </c>
      <c r="P60">
        <f>_xlfn.STDEV.P(P38:P42)</f>
        <v>0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6" workbookViewId="0">
      <selection activeCell="K38" sqref="K38:K53"/>
    </sheetView>
  </sheetViews>
  <sheetFormatPr defaultRowHeight="14.4" x14ac:dyDescent="0.25"/>
  <cols>
    <col min="12" max="12" width="15.664062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33</v>
      </c>
      <c r="D3" s="12">
        <v>6712</v>
      </c>
      <c r="E3" s="12">
        <v>7138</v>
      </c>
      <c r="F3" s="12">
        <v>4727</v>
      </c>
      <c r="G3" s="12">
        <v>1516</v>
      </c>
      <c r="H3" s="12">
        <v>7205</v>
      </c>
      <c r="I3" s="12">
        <v>8613</v>
      </c>
      <c r="J3" s="12">
        <v>5302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2.7434842249657062E-3</v>
      </c>
      <c r="D5" s="5">
        <f>K5/3/3/3/3/3/3/3</f>
        <v>8.2304526748971183E-3</v>
      </c>
      <c r="E5" s="5">
        <f>K5/3/3/3/3/3/3</f>
        <v>2.4691358024691357E-2</v>
      </c>
      <c r="F5" s="5">
        <f>K5/3/3/3/3/3</f>
        <v>7.407407407407407E-2</v>
      </c>
      <c r="G5" s="5">
        <f>K5/3/3/3/3</f>
        <v>0.22222222222222221</v>
      </c>
      <c r="H5" s="5">
        <f>K5/3/3/3</f>
        <v>0.66666666666666663</v>
      </c>
      <c r="I5" s="5">
        <f>K5/3/3</f>
        <v>2</v>
      </c>
      <c r="J5" s="5">
        <f>K5/3</f>
        <v>6</v>
      </c>
      <c r="K5" s="5">
        <v>18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-2.5616975326539935</v>
      </c>
      <c r="D6" s="5">
        <f t="shared" ref="D6:K6" si="0">LOG10(D5)</f>
        <v>-2.0845762779343309</v>
      </c>
      <c r="E6" s="5">
        <f t="shared" si="0"/>
        <v>-1.6074550232146685</v>
      </c>
      <c r="F6" s="5">
        <f t="shared" si="0"/>
        <v>-1.1303337684950061</v>
      </c>
      <c r="G6" s="5">
        <f t="shared" si="0"/>
        <v>-0.65321251377534373</v>
      </c>
      <c r="H6" s="5">
        <f t="shared" si="0"/>
        <v>-0.17609125905568127</v>
      </c>
      <c r="I6" s="5">
        <f t="shared" si="0"/>
        <v>0.3010299956639812</v>
      </c>
      <c r="J6" s="5">
        <f t="shared" si="0"/>
        <v>0.77815125038364363</v>
      </c>
      <c r="K6" s="5">
        <f t="shared" si="0"/>
        <v>1.255272505103306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4.7518540674043267E-3</v>
      </c>
      <c r="N7" s="1">
        <f>(E5*D5)^0.5</f>
        <v>1.425556220221298E-2</v>
      </c>
      <c r="O7" s="1">
        <f>(LOG10(C5)+LOG10(D5))/2</f>
        <v>-2.3231369052941622</v>
      </c>
      <c r="P7" s="1">
        <f>(LOG10(E5)+LOG10(D5))/2</f>
        <v>-1.8460156505744996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t="s">
        <v>19</v>
      </c>
      <c r="F8" t="s">
        <v>19</v>
      </c>
      <c r="G8" t="s">
        <v>18</v>
      </c>
      <c r="H8" s="6" t="s">
        <v>439</v>
      </c>
      <c r="I8" t="s">
        <v>19</v>
      </c>
      <c r="J8" s="6" t="s">
        <v>439</v>
      </c>
      <c r="K8" s="6" t="s">
        <v>439</v>
      </c>
      <c r="L8" s="7" t="s">
        <v>180</v>
      </c>
      <c r="M8">
        <f>(C5*D5)^0.5</f>
        <v>4.7518540674043267E-3</v>
      </c>
      <c r="N8" s="1">
        <f>(C5*D5)^0.5</f>
        <v>4.7518540674043267E-3</v>
      </c>
      <c r="O8" s="1">
        <f>(LOG10(C5)+LOG10(D5))/2</f>
        <v>-2.3231369052941622</v>
      </c>
      <c r="P8" s="1">
        <f>(LOG10(C5)+LOG10(D5))/2</f>
        <v>-2.3231369052941622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19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190</v>
      </c>
      <c r="M9">
        <f>(E5*F5)^0.5</f>
        <v>4.2766686606638946E-2</v>
      </c>
      <c r="N9" s="1">
        <f>(E5*F5)^0.5</f>
        <v>4.2766686606638946E-2</v>
      </c>
      <c r="O9" s="1">
        <f>(LOG10(E5)+LOG10(F5))/2</f>
        <v>-1.3688943958548374</v>
      </c>
      <c r="P9" s="1">
        <f>(LOG10(E5)+LOG10(F5))/2</f>
        <v>-1.3688943958548374</v>
      </c>
    </row>
    <row r="10" spans="1:16" x14ac:dyDescent="0.25">
      <c r="A10">
        <v>4</v>
      </c>
      <c r="B10" t="s">
        <v>34</v>
      </c>
      <c r="C10" t="s">
        <v>19</v>
      </c>
      <c r="D10" t="s">
        <v>19</v>
      </c>
      <c r="E10" t="s">
        <v>18</v>
      </c>
      <c r="F10" t="s">
        <v>18</v>
      </c>
      <c r="G10" t="s">
        <v>19</v>
      </c>
      <c r="H10" t="s">
        <v>19</v>
      </c>
      <c r="I10" t="s">
        <v>19</v>
      </c>
      <c r="J10" s="6" t="s">
        <v>439</v>
      </c>
      <c r="K10" s="6" t="s">
        <v>439</v>
      </c>
      <c r="L10" t="s">
        <v>196</v>
      </c>
      <c r="M10">
        <f>(G5*H5)^0.5</f>
        <v>0.38490017945975052</v>
      </c>
      <c r="N10" s="1" t="e">
        <f>(K5*#REF!)^0.5</f>
        <v>#REF!</v>
      </c>
      <c r="O10" s="1">
        <f>(LOG10(G5)+LOG10(H5))/2</f>
        <v>-0.41465188641551248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18</v>
      </c>
      <c r="G11" t="s">
        <v>19</v>
      </c>
      <c r="H11" t="s">
        <v>18</v>
      </c>
      <c r="I11" s="6" t="s">
        <v>439</v>
      </c>
      <c r="J11" s="6" t="s">
        <v>439</v>
      </c>
      <c r="K11" s="6" t="s">
        <v>439</v>
      </c>
      <c r="L11" s="7" t="s">
        <v>206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18</v>
      </c>
      <c r="E12" t="s">
        <v>18</v>
      </c>
      <c r="F12" t="s">
        <v>19</v>
      </c>
      <c r="G12" t="s">
        <v>19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190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E13" t="s">
        <v>18</v>
      </c>
      <c r="F13" t="s">
        <v>18</v>
      </c>
      <c r="G13" t="s">
        <v>18</v>
      </c>
      <c r="H13" t="s">
        <v>18</v>
      </c>
      <c r="I13" s="6" t="s">
        <v>439</v>
      </c>
      <c r="J13" s="6" t="s">
        <v>439</v>
      </c>
      <c r="K13" s="6" t="s">
        <v>439</v>
      </c>
      <c r="L13" s="7" t="s">
        <v>218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t="s">
        <v>18</v>
      </c>
      <c r="F14" t="s">
        <v>18</v>
      </c>
      <c r="G14" t="s">
        <v>19</v>
      </c>
      <c r="H14" t="s">
        <v>19</v>
      </c>
      <c r="I14" s="6" t="s">
        <v>439</v>
      </c>
      <c r="J14" s="6" t="s">
        <v>439</v>
      </c>
      <c r="K14" s="6" t="s">
        <v>439</v>
      </c>
      <c r="L14" s="7" t="s">
        <v>227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228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18</v>
      </c>
      <c r="E16" s="6" t="s">
        <v>439</v>
      </c>
      <c r="F16" t="s">
        <v>18</v>
      </c>
      <c r="G16" t="s">
        <v>18</v>
      </c>
      <c r="H16" s="6" t="s">
        <v>439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18</v>
      </c>
      <c r="D17" t="s">
        <v>18</v>
      </c>
      <c r="E17" t="s">
        <v>19</v>
      </c>
      <c r="F17" t="s">
        <v>19</v>
      </c>
      <c r="G17" s="6" t="s">
        <v>439</v>
      </c>
      <c r="H17" t="s">
        <v>18</v>
      </c>
      <c r="I17" t="s">
        <v>18</v>
      </c>
      <c r="J17" s="6" t="s">
        <v>439</v>
      </c>
      <c r="K17" s="6" t="s">
        <v>439</v>
      </c>
      <c r="L17" s="7" t="s">
        <v>216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t="s">
        <v>18</v>
      </c>
      <c r="I18" t="s">
        <v>19</v>
      </c>
      <c r="J18" s="6" t="s">
        <v>439</v>
      </c>
      <c r="K18" s="6" t="s">
        <v>439</v>
      </c>
      <c r="L18" s="7" t="s">
        <v>247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t="s">
        <v>18</v>
      </c>
      <c r="G19" t="s">
        <v>214</v>
      </c>
      <c r="H19" t="s">
        <v>214</v>
      </c>
      <c r="I19" s="6" t="s">
        <v>439</v>
      </c>
      <c r="J19" s="6" t="s">
        <v>439</v>
      </c>
      <c r="K19" s="6" t="s">
        <v>439</v>
      </c>
      <c r="L19" s="7" t="s">
        <v>251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18</v>
      </c>
      <c r="E20" s="6" t="s">
        <v>439</v>
      </c>
      <c r="F20" t="s">
        <v>18</v>
      </c>
      <c r="G20" t="s">
        <v>18</v>
      </c>
      <c r="H20" t="s">
        <v>18</v>
      </c>
      <c r="I20" t="s">
        <v>18</v>
      </c>
      <c r="J20" s="6" t="s">
        <v>439</v>
      </c>
      <c r="K20" s="6" t="s">
        <v>439</v>
      </c>
      <c r="L20" s="7" t="s">
        <v>253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214</v>
      </c>
      <c r="E21" s="6" t="s">
        <v>439</v>
      </c>
      <c r="F21" s="6" t="s">
        <v>439</v>
      </c>
      <c r="G21" t="s">
        <v>214</v>
      </c>
      <c r="H21" t="s">
        <v>214</v>
      </c>
      <c r="I21" s="6" t="s">
        <v>439</v>
      </c>
      <c r="J21" s="6" t="s">
        <v>439</v>
      </c>
      <c r="K21" s="6" t="s">
        <v>439</v>
      </c>
      <c r="L21" s="7" t="s">
        <v>243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214</v>
      </c>
      <c r="F22" t="s">
        <v>18</v>
      </c>
      <c r="G22" s="6" t="s">
        <v>439</v>
      </c>
      <c r="H22" s="6" t="s">
        <v>439</v>
      </c>
      <c r="I22" s="6" t="s">
        <v>439</v>
      </c>
      <c r="J22" s="6" t="s">
        <v>439</v>
      </c>
      <c r="K22" s="6" t="s">
        <v>439</v>
      </c>
      <c r="L22" s="7" t="s">
        <v>228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1.1547005383792515</v>
      </c>
      <c r="N26" s="1">
        <f>(I5*J5)^0.5</f>
        <v>3.4641016151377544</v>
      </c>
      <c r="O26" s="1">
        <f>(LOG10(H5)+LOG10(I5))/2</f>
        <v>6.2469368304149966E-2</v>
      </c>
      <c r="P26" s="1">
        <f>(LOG10(I5)+LOG10(J5))/2</f>
        <v>0.53959062302381244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5.3275784690730695E-2</v>
      </c>
      <c r="N27" t="e">
        <f>(PRODUCT(N7:N26))^(1/5)</f>
        <v>#REF!</v>
      </c>
      <c r="O27">
        <f>AVERAGE(O7:O26)</f>
        <v>-1.2734701449109049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0.97314023526617266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33</v>
      </c>
      <c r="D36" s="12">
        <v>6712</v>
      </c>
      <c r="E36" s="12">
        <v>7138</v>
      </c>
      <c r="F36" s="12">
        <v>4727</v>
      </c>
      <c r="G36" s="12">
        <v>1516</v>
      </c>
      <c r="H36" s="12">
        <v>7205</v>
      </c>
      <c r="I36" s="12">
        <v>8613</v>
      </c>
      <c r="J36" s="12">
        <v>5302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2.7434842249657062E-3</v>
      </c>
      <c r="D37" s="5">
        <f>K37/3/3/3/3/3/3/3</f>
        <v>8.2304526748971183E-3</v>
      </c>
      <c r="E37" s="5">
        <f>K37/3/3/3/3/3/3</f>
        <v>2.4691358024691357E-2</v>
      </c>
      <c r="F37" s="5">
        <f>K37/3/3/3/3/3</f>
        <v>7.407407407407407E-2</v>
      </c>
      <c r="G37" s="5">
        <f>K37/3/3/3/3</f>
        <v>0.22222222222222221</v>
      </c>
      <c r="H37" s="5">
        <f>K37/3/3/3</f>
        <v>0.66666666666666663</v>
      </c>
      <c r="I37" s="5">
        <f>K37/3/3</f>
        <v>2</v>
      </c>
      <c r="J37" s="5">
        <f>K37/3</f>
        <v>6</v>
      </c>
      <c r="K37" s="5">
        <v>18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1.425556220221298E-2</v>
      </c>
      <c r="N38" s="1">
        <f>(E37*F37)^0.5</f>
        <v>4.2766686606638946E-2</v>
      </c>
      <c r="O38" s="1">
        <f>(LOG10(E37)+LOG10(D37))/2</f>
        <v>-1.8460156505744996</v>
      </c>
      <c r="P38" s="1">
        <f>(LOG10(E37)+LOG10(F37))/2</f>
        <v>-1.3688943958548374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18</v>
      </c>
      <c r="F39" t="s">
        <v>18</v>
      </c>
      <c r="G39" s="6" t="s">
        <v>439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181</v>
      </c>
      <c r="M39">
        <f>(E37*F37)^0.5</f>
        <v>4.2766686606638946E-2</v>
      </c>
      <c r="N39" s="1">
        <f>(E37*F37)^0.5</f>
        <v>4.2766686606638946E-2</v>
      </c>
      <c r="O39" s="1">
        <f>(LOG10(E37)+LOG10(F37))/2</f>
        <v>-1.3688943958548374</v>
      </c>
      <c r="P39" s="1">
        <f>(LOG10(E37)+LOG10(F37))/2</f>
        <v>-1.3688943958548374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191</v>
      </c>
      <c r="M40">
        <f>(E37*F37)^0.5</f>
        <v>4.2766686606638946E-2</v>
      </c>
      <c r="N40" s="1">
        <f>(E37*F37)^0.5</f>
        <v>4.2766686606638946E-2</v>
      </c>
      <c r="O40" s="1">
        <f>(LOG10(E37)+LOG10(F37))/2</f>
        <v>-1.3688943958548374</v>
      </c>
      <c r="P40" s="1">
        <f>(LOG10(E37)+LOG10(F37))/2</f>
        <v>-1.3688943958548374</v>
      </c>
    </row>
    <row r="41" spans="1:16" x14ac:dyDescent="0.25">
      <c r="A41">
        <v>4</v>
      </c>
      <c r="B41" t="s">
        <v>34</v>
      </c>
      <c r="C41" t="s">
        <v>18</v>
      </c>
      <c r="D41" t="s">
        <v>19</v>
      </c>
      <c r="E41" t="s">
        <v>18</v>
      </c>
      <c r="F41" t="s">
        <v>18</v>
      </c>
      <c r="G41" t="s">
        <v>19</v>
      </c>
      <c r="H41" t="s">
        <v>19</v>
      </c>
      <c r="I41" s="6" t="s">
        <v>439</v>
      </c>
      <c r="J41" s="6" t="s">
        <v>439</v>
      </c>
      <c r="K41" s="6" t="s">
        <v>439</v>
      </c>
      <c r="L41" s="7" t="s">
        <v>197</v>
      </c>
      <c r="M41">
        <f>(J37*K37)^0.5</f>
        <v>10.392304845413264</v>
      </c>
      <c r="N41" s="1">
        <f>(J37*K37)^0.5</f>
        <v>10.392304845413264</v>
      </c>
      <c r="O41" s="1">
        <f>(LOG10(J37)+LOG10(K37))/2</f>
        <v>1.0167118777434747</v>
      </c>
      <c r="P41" s="1">
        <f>(LOG10(J37)+LOG10(K37))/2</f>
        <v>1.0167118777434747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t="s">
        <v>19</v>
      </c>
      <c r="H42" t="s">
        <v>18</v>
      </c>
      <c r="I42" s="6" t="s">
        <v>439</v>
      </c>
      <c r="J42" s="6" t="s">
        <v>439</v>
      </c>
      <c r="K42" s="6" t="s">
        <v>439</v>
      </c>
      <c r="L42" s="6" t="s">
        <v>207</v>
      </c>
      <c r="M42">
        <f>(H37*I37)^0.5</f>
        <v>1.1547005383792515</v>
      </c>
      <c r="N42" s="1">
        <f>(H37*I37)^0.5</f>
        <v>1.1547005383792515</v>
      </c>
      <c r="O42" s="1">
        <f>(LOG10(H37)+LOG10(I37))/2</f>
        <v>6.2469368304149966E-2</v>
      </c>
      <c r="P42" s="1">
        <f>(LOG10(I37)+LOG10(J37))/2</f>
        <v>0.53959062302381244</v>
      </c>
    </row>
    <row r="43" spans="1:16" x14ac:dyDescent="0.25">
      <c r="A43">
        <v>6</v>
      </c>
      <c r="B43" t="s">
        <v>36</v>
      </c>
      <c r="C43" t="s">
        <v>18</v>
      </c>
      <c r="D43" t="s">
        <v>19</v>
      </c>
      <c r="E43" t="s">
        <v>18</v>
      </c>
      <c r="F43" s="6" t="s">
        <v>439</v>
      </c>
      <c r="G43" s="6" t="s">
        <v>439</v>
      </c>
      <c r="H43" t="s">
        <v>19</v>
      </c>
      <c r="I43" s="6" t="s">
        <v>439</v>
      </c>
      <c r="J43" s="6" t="s">
        <v>439</v>
      </c>
      <c r="K43" s="6" t="s">
        <v>439</v>
      </c>
      <c r="L43" s="6" t="s">
        <v>190</v>
      </c>
    </row>
    <row r="44" spans="1:16" x14ac:dyDescent="0.25">
      <c r="A44">
        <v>7</v>
      </c>
      <c r="B44" t="s">
        <v>37</v>
      </c>
      <c r="C44" t="s">
        <v>19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s="6" t="s">
        <v>439</v>
      </c>
      <c r="J44" s="6" t="s">
        <v>439</v>
      </c>
      <c r="K44" s="6" t="s">
        <v>439</v>
      </c>
      <c r="L44" s="6" t="s">
        <v>219</v>
      </c>
    </row>
    <row r="45" spans="1:16" x14ac:dyDescent="0.25">
      <c r="A45">
        <v>8</v>
      </c>
      <c r="B45" t="s">
        <v>38</v>
      </c>
      <c r="C45" t="s">
        <v>18</v>
      </c>
      <c r="D45" t="s">
        <v>18</v>
      </c>
      <c r="E45" t="s">
        <v>18</v>
      </c>
      <c r="F45" t="s">
        <v>18</v>
      </c>
      <c r="G45" t="s">
        <v>19</v>
      </c>
      <c r="H45" t="s">
        <v>18</v>
      </c>
      <c r="I45" s="6" t="s">
        <v>439</v>
      </c>
      <c r="J45" s="6" t="s">
        <v>439</v>
      </c>
      <c r="K45" s="6" t="s">
        <v>439</v>
      </c>
      <c r="L45" s="6" t="s">
        <v>228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E46" t="s">
        <v>18</v>
      </c>
      <c r="F46" t="s">
        <v>18</v>
      </c>
      <c r="G46" t="s">
        <v>18</v>
      </c>
      <c r="H46" t="s">
        <v>18</v>
      </c>
      <c r="I46" s="6" t="s">
        <v>439</v>
      </c>
      <c r="J46" s="6" t="s">
        <v>439</v>
      </c>
      <c r="K46" s="6" t="s">
        <v>439</v>
      </c>
      <c r="L46" s="6" t="s">
        <v>231</v>
      </c>
    </row>
    <row r="47" spans="1:16" x14ac:dyDescent="0.25">
      <c r="A47">
        <v>10</v>
      </c>
      <c r="B47" t="s">
        <v>40</v>
      </c>
      <c r="C47" t="s">
        <v>214</v>
      </c>
      <c r="D47" t="s">
        <v>18</v>
      </c>
      <c r="E47" s="6" t="s">
        <v>439</v>
      </c>
      <c r="F47" t="s">
        <v>18</v>
      </c>
      <c r="G47" t="s">
        <v>18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18</v>
      </c>
      <c r="D48" t="s">
        <v>18</v>
      </c>
      <c r="E48" t="s">
        <v>19</v>
      </c>
      <c r="F48" t="s">
        <v>19</v>
      </c>
      <c r="G48" s="6" t="s">
        <v>439</v>
      </c>
      <c r="H48" t="s">
        <v>18</v>
      </c>
      <c r="I48" t="s">
        <v>18</v>
      </c>
      <c r="J48" s="6" t="s">
        <v>439</v>
      </c>
      <c r="K48" s="6" t="s">
        <v>439</v>
      </c>
      <c r="L48" s="6" t="s">
        <v>216</v>
      </c>
    </row>
    <row r="49" spans="1:16" x14ac:dyDescent="0.25">
      <c r="A49">
        <v>12</v>
      </c>
      <c r="B49" t="s">
        <v>42</v>
      </c>
      <c r="C49" t="s">
        <v>19</v>
      </c>
      <c r="D49" t="s">
        <v>19</v>
      </c>
      <c r="E49" t="s">
        <v>18</v>
      </c>
      <c r="F49" t="s">
        <v>18</v>
      </c>
      <c r="G49" t="s">
        <v>18</v>
      </c>
      <c r="H49" t="s">
        <v>18</v>
      </c>
      <c r="I49" t="s">
        <v>19</v>
      </c>
      <c r="J49" s="6" t="s">
        <v>439</v>
      </c>
      <c r="K49" s="6" t="s">
        <v>439</v>
      </c>
      <c r="L49" s="6" t="s">
        <v>248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t="s">
        <v>18</v>
      </c>
      <c r="G50" t="s">
        <v>214</v>
      </c>
      <c r="H50" t="s">
        <v>214</v>
      </c>
      <c r="I50" s="6" t="s">
        <v>439</v>
      </c>
      <c r="J50" s="6" t="s">
        <v>439</v>
      </c>
      <c r="K50" s="6" t="s">
        <v>439</v>
      </c>
      <c r="L50" s="6" t="s">
        <v>251</v>
      </c>
    </row>
    <row r="51" spans="1:16" x14ac:dyDescent="0.25">
      <c r="A51">
        <v>14</v>
      </c>
      <c r="B51" t="s">
        <v>44</v>
      </c>
      <c r="C51" t="s">
        <v>214</v>
      </c>
      <c r="D51" t="s">
        <v>214</v>
      </c>
      <c r="E51" s="6" t="s">
        <v>439</v>
      </c>
      <c r="F51" t="s">
        <v>18</v>
      </c>
      <c r="G51" t="s">
        <v>18</v>
      </c>
      <c r="H51" t="s">
        <v>18</v>
      </c>
      <c r="I51" t="s">
        <v>18</v>
      </c>
      <c r="J51" s="6" t="s">
        <v>439</v>
      </c>
      <c r="K51" s="6" t="s">
        <v>439</v>
      </c>
      <c r="L51" s="6" t="s">
        <v>253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t="s">
        <v>214</v>
      </c>
      <c r="F52" s="6" t="s">
        <v>439</v>
      </c>
      <c r="G52" s="6" t="s">
        <v>439</v>
      </c>
      <c r="H52" t="s">
        <v>214</v>
      </c>
      <c r="I52" t="s">
        <v>214</v>
      </c>
      <c r="J52" s="6" t="s">
        <v>439</v>
      </c>
      <c r="K52" s="6" t="s">
        <v>439</v>
      </c>
      <c r="L52" s="6" t="s">
        <v>243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E53" t="s">
        <v>214</v>
      </c>
      <c r="F53" t="s">
        <v>18</v>
      </c>
      <c r="G53" t="s">
        <v>18</v>
      </c>
      <c r="H53" s="6" t="s">
        <v>439</v>
      </c>
      <c r="I53" s="6" t="s">
        <v>439</v>
      </c>
      <c r="J53" s="6" t="s">
        <v>439</v>
      </c>
      <c r="K53" s="6" t="s">
        <v>439</v>
      </c>
      <c r="L53" s="6" t="s">
        <v>259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0.8</v>
      </c>
      <c r="D58">
        <f t="shared" si="1"/>
        <v>1</v>
      </c>
      <c r="E58">
        <f t="shared" si="1"/>
        <v>0</v>
      </c>
      <c r="F58">
        <f t="shared" si="1"/>
        <v>0</v>
      </c>
      <c r="G58">
        <f t="shared" si="1"/>
        <v>0.4</v>
      </c>
      <c r="H58">
        <f t="shared" si="1"/>
        <v>0.2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0.19910187996461384</v>
      </c>
      <c r="N58">
        <f>(PRODUCT(N38:N42))^(1/5)</f>
        <v>0.24802737200753425</v>
      </c>
      <c r="O58">
        <f>AVERAGE(O38:O42)</f>
        <v>-0.70092463924730997</v>
      </c>
      <c r="P58">
        <f>AVERAGE(P38:P42)</f>
        <v>-0.5100761373594449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1.0711345602652054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9" zoomScale="85" zoomScaleNormal="85" workbookViewId="0">
      <selection activeCell="K38" sqref="K38:K53"/>
    </sheetView>
  </sheetViews>
  <sheetFormatPr defaultRowHeight="14.4" x14ac:dyDescent="0.25"/>
  <cols>
    <col min="12" max="12" width="12.664062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2081</v>
      </c>
      <c r="D3" s="12">
        <v>3407</v>
      </c>
      <c r="E3" s="12">
        <v>186</v>
      </c>
      <c r="F3" s="12">
        <v>6775</v>
      </c>
      <c r="G3" s="12">
        <v>2564</v>
      </c>
      <c r="H3" s="12">
        <v>4882</v>
      </c>
      <c r="I3" s="12">
        <v>561</v>
      </c>
      <c r="J3" s="12">
        <v>6350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3.8408779149519887E-2</v>
      </c>
      <c r="D5" s="5">
        <f>K5/3/3/3/3/3/3/3</f>
        <v>0.11522633744855966</v>
      </c>
      <c r="E5" s="5">
        <f>K5/3/3/3/3/3/3</f>
        <v>0.34567901234567899</v>
      </c>
      <c r="F5" s="5">
        <f>K5/3/3/3/3/3</f>
        <v>1.037037037037037</v>
      </c>
      <c r="G5" s="5">
        <f>K5/3/3/3/3</f>
        <v>3.1111111111111112</v>
      </c>
      <c r="H5" s="5">
        <f>K5/3/3/3</f>
        <v>9.3333333333333339</v>
      </c>
      <c r="I5" s="5">
        <f>K5/3/3</f>
        <v>28</v>
      </c>
      <c r="J5" s="5">
        <f>K5/3</f>
        <v>84</v>
      </c>
      <c r="K5" s="5">
        <v>252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-1.4155694969757555</v>
      </c>
      <c r="D6" s="5">
        <f t="shared" ref="D6:K6" si="0">LOG10(D5)</f>
        <v>-0.93844824225609302</v>
      </c>
      <c r="E6" s="5">
        <f t="shared" si="0"/>
        <v>-0.46132698753643053</v>
      </c>
      <c r="F6" s="5">
        <f t="shared" si="0"/>
        <v>1.5794267183231885E-2</v>
      </c>
      <c r="G6" s="5">
        <f t="shared" si="0"/>
        <v>0.49291552190289434</v>
      </c>
      <c r="H6" s="5">
        <f t="shared" si="0"/>
        <v>0.97003677662255683</v>
      </c>
      <c r="I6" s="5">
        <f t="shared" si="0"/>
        <v>1.4471580313422192</v>
      </c>
      <c r="J6" s="5">
        <f t="shared" si="0"/>
        <v>1.9242792860618816</v>
      </c>
      <c r="K6" s="5">
        <f t="shared" si="0"/>
        <v>2.4014005407815442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6.6525956943660577E-2</v>
      </c>
      <c r="N7" s="1">
        <f>(E5*D5)^0.5</f>
        <v>0.19957787083098172</v>
      </c>
      <c r="O7" s="1">
        <f>(LOG10(C5)+LOG10(D5))/2</f>
        <v>-1.1770088696159242</v>
      </c>
      <c r="P7" s="1">
        <f>(LOG10(E5)+LOG10(D5))/2</f>
        <v>-0.69988761489626183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t="s">
        <v>18</v>
      </c>
      <c r="F8" t="s">
        <v>19</v>
      </c>
      <c r="G8" t="s">
        <v>18</v>
      </c>
      <c r="H8" t="s">
        <v>19</v>
      </c>
      <c r="I8" s="6" t="s">
        <v>439</v>
      </c>
      <c r="J8" s="6" t="s">
        <v>439</v>
      </c>
      <c r="K8" s="6" t="s">
        <v>439</v>
      </c>
      <c r="L8" s="7" t="s">
        <v>179</v>
      </c>
      <c r="M8">
        <f>(C5*D5)^0.5</f>
        <v>6.6525956943660577E-2</v>
      </c>
      <c r="N8" s="1">
        <f>(C5*D5)^0.5</f>
        <v>6.6525956943660577E-2</v>
      </c>
      <c r="O8" s="1">
        <f>(LOG10(C5)+LOG10(D5))/2</f>
        <v>-1.1770088696159242</v>
      </c>
      <c r="P8" s="1">
        <f>(LOG10(C5)+LOG10(D5))/2</f>
        <v>-1.1770088696159242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t="s">
        <v>18</v>
      </c>
      <c r="I9" s="6" t="s">
        <v>439</v>
      </c>
      <c r="J9" s="6" t="s">
        <v>439</v>
      </c>
      <c r="K9" s="6" t="s">
        <v>439</v>
      </c>
      <c r="L9" s="7" t="s">
        <v>188</v>
      </c>
      <c r="M9">
        <f>(E5*F5)^0.5</f>
        <v>0.59873361249294521</v>
      </c>
      <c r="N9" s="1">
        <f>(E5*F5)^0.5</f>
        <v>0.59873361249294521</v>
      </c>
      <c r="O9" s="1">
        <f>(LOG10(E5)+LOG10(F5))/2</f>
        <v>-0.22276636017659932</v>
      </c>
      <c r="P9" s="1">
        <f>(LOG10(E5)+LOG10(F5))/2</f>
        <v>-0.22276636017659932</v>
      </c>
    </row>
    <row r="10" spans="1:16" x14ac:dyDescent="0.25">
      <c r="A10">
        <v>4</v>
      </c>
      <c r="B10" t="s">
        <v>34</v>
      </c>
      <c r="C10" t="s">
        <v>18</v>
      </c>
      <c r="D10" t="s">
        <v>18</v>
      </c>
      <c r="E10" t="s">
        <v>18</v>
      </c>
      <c r="F10" t="s">
        <v>18</v>
      </c>
      <c r="G10" t="s">
        <v>19</v>
      </c>
      <c r="H10" t="s">
        <v>19</v>
      </c>
      <c r="I10" s="6" t="s">
        <v>439</v>
      </c>
      <c r="J10" s="6" t="s">
        <v>439</v>
      </c>
      <c r="K10" s="6" t="s">
        <v>439</v>
      </c>
      <c r="L10" t="s">
        <v>198</v>
      </c>
      <c r="M10">
        <f>(G5*H5)^0.5</f>
        <v>5.3886025124365071</v>
      </c>
      <c r="N10" s="1" t="e">
        <f>(K5*#REF!)^0.5</f>
        <v>#REF!</v>
      </c>
      <c r="O10" s="1">
        <f>(LOG10(G5)+LOG10(H5))/2</f>
        <v>0.73147614926272553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19</v>
      </c>
      <c r="G11" t="s">
        <v>18</v>
      </c>
      <c r="H11" s="6" t="s">
        <v>439</v>
      </c>
      <c r="I11" s="6" t="s">
        <v>439</v>
      </c>
      <c r="J11" s="6" t="s">
        <v>439</v>
      </c>
      <c r="K11" s="6" t="s">
        <v>439</v>
      </c>
      <c r="L11" s="7" t="s">
        <v>208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18</v>
      </c>
      <c r="E12" t="s">
        <v>18</v>
      </c>
      <c r="F12" t="s">
        <v>18</v>
      </c>
      <c r="G12" t="s">
        <v>19</v>
      </c>
      <c r="H12" s="6" t="s">
        <v>439</v>
      </c>
      <c r="I12" s="6" t="s">
        <v>439</v>
      </c>
      <c r="J12" s="6" t="s">
        <v>439</v>
      </c>
      <c r="K12" s="6" t="s">
        <v>439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E13" t="s">
        <v>18</v>
      </c>
      <c r="F13" t="s">
        <v>214</v>
      </c>
      <c r="G13" t="s">
        <v>18</v>
      </c>
      <c r="H13" s="6" t="s">
        <v>439</v>
      </c>
      <c r="I13" s="6" t="s">
        <v>439</v>
      </c>
      <c r="J13" s="6" t="s">
        <v>439</v>
      </c>
      <c r="K13" s="6" t="s">
        <v>439</v>
      </c>
      <c r="L13" s="7" t="s">
        <v>220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t="s">
        <v>214</v>
      </c>
      <c r="F14" t="s">
        <v>18</v>
      </c>
      <c r="G14" t="s">
        <v>18</v>
      </c>
      <c r="H14" t="s">
        <v>18</v>
      </c>
      <c r="I14" s="6" t="s">
        <v>439</v>
      </c>
      <c r="J14" s="6" t="s">
        <v>439</v>
      </c>
      <c r="K14" s="6" t="s">
        <v>439</v>
      </c>
      <c r="L14" t="s">
        <v>229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18</v>
      </c>
      <c r="E15" t="s">
        <v>19</v>
      </c>
      <c r="F15" t="s">
        <v>18</v>
      </c>
      <c r="G15" t="s">
        <v>19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232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18</v>
      </c>
      <c r="D16" t="s">
        <v>19</v>
      </c>
      <c r="E16" t="s">
        <v>19</v>
      </c>
      <c r="F16" t="s">
        <v>19</v>
      </c>
      <c r="G16" t="s">
        <v>18</v>
      </c>
      <c r="H16" t="s">
        <v>18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18</v>
      </c>
      <c r="E17" s="6" t="s">
        <v>439</v>
      </c>
      <c r="F17" t="s">
        <v>18</v>
      </c>
      <c r="G17" s="6" t="s">
        <v>439</v>
      </c>
      <c r="H17" t="s">
        <v>214</v>
      </c>
      <c r="I17" s="6" t="s">
        <v>439</v>
      </c>
      <c r="J17" s="6" t="s">
        <v>439</v>
      </c>
      <c r="K17" s="6" t="s">
        <v>439</v>
      </c>
      <c r="L17" s="7" t="s">
        <v>235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18</v>
      </c>
      <c r="D18" t="s">
        <v>214</v>
      </c>
      <c r="E18" t="s">
        <v>18</v>
      </c>
      <c r="F18" t="s">
        <v>18</v>
      </c>
      <c r="G18" t="s">
        <v>18</v>
      </c>
      <c r="H18" t="s">
        <v>18</v>
      </c>
      <c r="I18" t="s">
        <v>214</v>
      </c>
      <c r="J18" s="6" t="s">
        <v>439</v>
      </c>
      <c r="K18" s="6" t="s">
        <v>439</v>
      </c>
      <c r="L18" t="s">
        <v>241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t="s">
        <v>18</v>
      </c>
      <c r="G19" t="s">
        <v>18</v>
      </c>
      <c r="H19" s="6" t="s">
        <v>439</v>
      </c>
      <c r="I19" s="6" t="s">
        <v>439</v>
      </c>
      <c r="J19" s="6" t="s">
        <v>439</v>
      </c>
      <c r="K19" s="6" t="s">
        <v>439</v>
      </c>
      <c r="L19" s="7" t="s">
        <v>252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214</v>
      </c>
      <c r="E20" t="s">
        <v>214</v>
      </c>
      <c r="F20" t="s">
        <v>18</v>
      </c>
      <c r="G20" t="s">
        <v>18</v>
      </c>
      <c r="H20" t="s">
        <v>214</v>
      </c>
      <c r="I20" t="s">
        <v>18</v>
      </c>
      <c r="J20" s="6" t="s">
        <v>439</v>
      </c>
      <c r="K20" s="6" t="s">
        <v>439</v>
      </c>
      <c r="L20" t="s">
        <v>254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s="6" t="s">
        <v>439</v>
      </c>
      <c r="F21" s="6" t="s">
        <v>439</v>
      </c>
      <c r="G21" t="s">
        <v>214</v>
      </c>
      <c r="H21" s="6" t="s">
        <v>439</v>
      </c>
      <c r="I21" s="6" t="s">
        <v>439</v>
      </c>
      <c r="J21" s="6" t="s">
        <v>439</v>
      </c>
      <c r="K21" s="6" t="s">
        <v>439</v>
      </c>
      <c r="L21" s="7" t="s">
        <v>257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18</v>
      </c>
      <c r="D22" t="s">
        <v>214</v>
      </c>
      <c r="E22" s="6" t="s">
        <v>439</v>
      </c>
      <c r="F22" t="s">
        <v>18</v>
      </c>
      <c r="G22" s="6" t="s">
        <v>439</v>
      </c>
      <c r="H22" t="s">
        <v>18</v>
      </c>
      <c r="I22" s="6" t="s">
        <v>439</v>
      </c>
      <c r="J22" s="6" t="s">
        <v>439</v>
      </c>
      <c r="K22" s="6" t="s">
        <v>439</v>
      </c>
      <c r="L22" t="s">
        <v>252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16.165807537309522</v>
      </c>
      <c r="N26" s="1">
        <f>(I5*J5)^0.5</f>
        <v>48.497422611928563</v>
      </c>
      <c r="O26" s="1">
        <f>(LOG10(H5)+LOG10(I5))/2</f>
        <v>1.2085974039823881</v>
      </c>
      <c r="P26" s="1">
        <f>(LOG10(I5)+LOG10(J5))/2</f>
        <v>1.6857186587020503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0.74586098567022963</v>
      </c>
      <c r="N27" t="e">
        <f>(PRODUCT(N7:N26))^(1/5)</f>
        <v>#REF!</v>
      </c>
      <c r="O27">
        <f>AVERAGE(O7:O26)</f>
        <v>-0.12734210923266681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0.9731402352661731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2081</v>
      </c>
      <c r="D36" s="12">
        <v>3407</v>
      </c>
      <c r="E36" s="12">
        <v>186</v>
      </c>
      <c r="F36" s="12">
        <v>6775</v>
      </c>
      <c r="G36" s="12">
        <v>2564</v>
      </c>
      <c r="H36" s="12">
        <v>4882</v>
      </c>
      <c r="I36" s="12">
        <v>561</v>
      </c>
      <c r="J36" s="12">
        <v>6350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3.8408779149519887E-2</v>
      </c>
      <c r="D37" s="5">
        <f>K37/3/3/3/3/3/3/3</f>
        <v>0.11522633744855966</v>
      </c>
      <c r="E37" s="5">
        <f>K37/3/3/3/3/3/3</f>
        <v>0.34567901234567899</v>
      </c>
      <c r="F37" s="5">
        <f>K37/3/3/3/3/3</f>
        <v>1.037037037037037</v>
      </c>
      <c r="G37" s="5">
        <f>K37/3/3/3/3</f>
        <v>3.1111111111111112</v>
      </c>
      <c r="H37" s="5">
        <f>K37/3/3/3</f>
        <v>9.3333333333333339</v>
      </c>
      <c r="I37" s="5">
        <f>K37/3/3</f>
        <v>28</v>
      </c>
      <c r="J37" s="5">
        <f>K37/3</f>
        <v>84</v>
      </c>
      <c r="K37" s="5">
        <v>252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0.19957787083098172</v>
      </c>
      <c r="N38" s="1">
        <f>(E37*F37)^0.5</f>
        <v>0.59873361249294521</v>
      </c>
      <c r="O38" s="1">
        <f>(LOG10(E37)+LOG10(D37))/2</f>
        <v>-0.69988761489626183</v>
      </c>
      <c r="P38" s="1">
        <f>(LOG10(E37)+LOG10(F37))/2</f>
        <v>-0.22276636017659932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19</v>
      </c>
      <c r="F39" t="s">
        <v>19</v>
      </c>
      <c r="G39" s="6" t="s">
        <v>439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179</v>
      </c>
      <c r="M39">
        <f>(E37*F37)^0.5</f>
        <v>0.59873361249294521</v>
      </c>
      <c r="N39" s="1">
        <f>(E37*F37)^0.5</f>
        <v>0.59873361249294521</v>
      </c>
      <c r="O39" s="1">
        <f>(LOG10(E37)+LOG10(F37))/2</f>
        <v>-0.22276636017659932</v>
      </c>
      <c r="P39" s="1">
        <f>(LOG10(E37)+LOG10(F37))/2</f>
        <v>-0.22276636017659932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189</v>
      </c>
      <c r="M40">
        <f>(E37*F37)^0.5</f>
        <v>0.59873361249294521</v>
      </c>
      <c r="N40" s="1">
        <f>(E37*F37)^0.5</f>
        <v>0.59873361249294521</v>
      </c>
      <c r="O40" s="1">
        <f>(LOG10(E37)+LOG10(F37))/2</f>
        <v>-0.22276636017659932</v>
      </c>
      <c r="P40" s="1">
        <f>(LOG10(E37)+LOG10(F37))/2</f>
        <v>-0.22276636017659932</v>
      </c>
    </row>
    <row r="41" spans="1:16" x14ac:dyDescent="0.25">
      <c r="A41">
        <v>4</v>
      </c>
      <c r="B41" t="s">
        <v>34</v>
      </c>
      <c r="C41" t="s">
        <v>19</v>
      </c>
      <c r="D41" t="s">
        <v>18</v>
      </c>
      <c r="E41" t="s">
        <v>18</v>
      </c>
      <c r="F41" t="s">
        <v>18</v>
      </c>
      <c r="G41" t="s">
        <v>19</v>
      </c>
      <c r="H41" t="s">
        <v>18</v>
      </c>
      <c r="I41" s="6" t="s">
        <v>439</v>
      </c>
      <c r="J41" s="6" t="s">
        <v>439</v>
      </c>
      <c r="K41" s="6" t="s">
        <v>439</v>
      </c>
      <c r="L41" s="7" t="s">
        <v>198</v>
      </c>
      <c r="M41">
        <f>(J37*K37)^0.5</f>
        <v>145.4922678357857</v>
      </c>
      <c r="N41" s="1">
        <f>(J37*K37)^0.5</f>
        <v>145.4922678357857</v>
      </c>
      <c r="O41" s="1">
        <f>(LOG10(J37)+LOG10(K37))/2</f>
        <v>2.1628399134217129</v>
      </c>
      <c r="P41" s="1">
        <f>(LOG10(J37)+LOG10(K37))/2</f>
        <v>2.1628399134217129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t="s">
        <v>18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209</v>
      </c>
      <c r="M42">
        <f>(H37*I37)^0.5</f>
        <v>16.165807537309522</v>
      </c>
      <c r="N42" s="1">
        <f>(H37*I37)^0.5</f>
        <v>16.165807537309522</v>
      </c>
      <c r="O42" s="1">
        <f>(LOG10(H37)+LOG10(I37))/2</f>
        <v>1.2085974039823881</v>
      </c>
      <c r="P42" s="1">
        <f>(LOG10(I37)+LOG10(J37))/2</f>
        <v>1.6857186587020503</v>
      </c>
    </row>
    <row r="43" spans="1:16" x14ac:dyDescent="0.25">
      <c r="A43">
        <v>6</v>
      </c>
      <c r="B43" t="s">
        <v>36</v>
      </c>
      <c r="C43" t="s">
        <v>18</v>
      </c>
      <c r="D43" t="s">
        <v>19</v>
      </c>
      <c r="E43" t="s">
        <v>19</v>
      </c>
      <c r="F43" t="s">
        <v>18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E44" t="s">
        <v>18</v>
      </c>
      <c r="F44" t="s">
        <v>18</v>
      </c>
      <c r="G44" t="s">
        <v>18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221</v>
      </c>
    </row>
    <row r="45" spans="1:16" x14ac:dyDescent="0.25">
      <c r="A45">
        <v>8</v>
      </c>
      <c r="B45" t="s">
        <v>38</v>
      </c>
      <c r="C45" t="s">
        <v>18</v>
      </c>
      <c r="D45" t="s">
        <v>18</v>
      </c>
      <c r="E45" t="s">
        <v>214</v>
      </c>
      <c r="F45" t="s">
        <v>18</v>
      </c>
      <c r="G45" t="s">
        <v>18</v>
      </c>
      <c r="H45" t="s">
        <v>19</v>
      </c>
      <c r="I45" s="6" t="s">
        <v>439</v>
      </c>
      <c r="J45" s="6" t="s">
        <v>439</v>
      </c>
      <c r="K45" s="6" t="s">
        <v>439</v>
      </c>
      <c r="L45" s="6" t="s">
        <v>230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E46" t="s">
        <v>18</v>
      </c>
      <c r="F46" t="s">
        <v>18</v>
      </c>
      <c r="G46" t="s">
        <v>18</v>
      </c>
      <c r="H46" s="6" t="s">
        <v>439</v>
      </c>
      <c r="I46" s="6" t="s">
        <v>439</v>
      </c>
      <c r="J46" s="6" t="s">
        <v>439</v>
      </c>
      <c r="K46" s="6" t="s">
        <v>439</v>
      </c>
      <c r="L46" s="6" t="s">
        <v>233</v>
      </c>
    </row>
    <row r="47" spans="1:16" x14ac:dyDescent="0.25">
      <c r="A47">
        <v>10</v>
      </c>
      <c r="B47" t="s">
        <v>40</v>
      </c>
      <c r="C47" t="s">
        <v>18</v>
      </c>
      <c r="D47" t="s">
        <v>18</v>
      </c>
      <c r="E47" s="6" t="s">
        <v>439</v>
      </c>
      <c r="F47" s="6" t="s">
        <v>439</v>
      </c>
      <c r="G47" t="s">
        <v>18</v>
      </c>
      <c r="H47" t="s">
        <v>18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18</v>
      </c>
      <c r="E48" s="6" t="s">
        <v>439</v>
      </c>
      <c r="F48" t="s">
        <v>18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s="6" t="s">
        <v>236</v>
      </c>
    </row>
    <row r="49" spans="1:16" x14ac:dyDescent="0.25">
      <c r="A49">
        <v>12</v>
      </c>
      <c r="B49" t="s">
        <v>42</v>
      </c>
      <c r="C49" t="s">
        <v>214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214</v>
      </c>
      <c r="J49" s="6" t="s">
        <v>439</v>
      </c>
      <c r="K49" s="6" t="s">
        <v>439</v>
      </c>
      <c r="L49" s="6" t="s">
        <v>242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t="s">
        <v>18</v>
      </c>
      <c r="G50" t="s">
        <v>18</v>
      </c>
      <c r="H50" t="s">
        <v>18</v>
      </c>
      <c r="I50" s="6" t="s">
        <v>439</v>
      </c>
      <c r="J50" s="6" t="s">
        <v>439</v>
      </c>
      <c r="K50" s="6" t="s">
        <v>439</v>
      </c>
      <c r="L50" s="6" t="s">
        <v>252</v>
      </c>
    </row>
    <row r="51" spans="1:16" x14ac:dyDescent="0.25">
      <c r="A51">
        <v>14</v>
      </c>
      <c r="B51" t="s">
        <v>44</v>
      </c>
      <c r="C51" t="s">
        <v>214</v>
      </c>
      <c r="D51" t="s">
        <v>214</v>
      </c>
      <c r="E51" t="s">
        <v>18</v>
      </c>
      <c r="F51" t="s">
        <v>18</v>
      </c>
      <c r="G51" t="s">
        <v>18</v>
      </c>
      <c r="H51" t="s">
        <v>214</v>
      </c>
      <c r="I51" t="s">
        <v>18</v>
      </c>
      <c r="J51" s="6" t="s">
        <v>439</v>
      </c>
      <c r="K51" s="6" t="s">
        <v>439</v>
      </c>
      <c r="L51" s="6" t="s">
        <v>252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s="20" t="s">
        <v>19</v>
      </c>
      <c r="F52" s="9" t="s">
        <v>19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  <c r="L52" s="6" t="s">
        <v>257</v>
      </c>
    </row>
    <row r="53" spans="1:16" x14ac:dyDescent="0.25">
      <c r="A53">
        <v>16</v>
      </c>
      <c r="B53" t="s">
        <v>46</v>
      </c>
      <c r="C53" t="s">
        <v>18</v>
      </c>
      <c r="D53" t="s">
        <v>214</v>
      </c>
      <c r="E53" s="6" t="s">
        <v>439</v>
      </c>
      <c r="F53" t="s">
        <v>18</v>
      </c>
      <c r="G53" s="6" t="s">
        <v>439</v>
      </c>
      <c r="H53" t="s">
        <v>18</v>
      </c>
      <c r="I53" s="6" t="s">
        <v>439</v>
      </c>
      <c r="J53" s="6" t="s">
        <v>439</v>
      </c>
      <c r="K53" s="6" t="s">
        <v>439</v>
      </c>
      <c r="L53" s="6" t="s">
        <v>252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0.8</v>
      </c>
      <c r="E58">
        <f t="shared" si="1"/>
        <v>0.2</v>
      </c>
      <c r="F58">
        <f t="shared" si="1"/>
        <v>0.2</v>
      </c>
      <c r="G58">
        <f t="shared" si="1"/>
        <v>0.2</v>
      </c>
      <c r="H58">
        <f t="shared" si="1"/>
        <v>0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2.7874263195045939</v>
      </c>
      <c r="N58">
        <f>(PRODUCT(N38:N42))^(1/5)</f>
        <v>3.4723832081054806</v>
      </c>
      <c r="O58">
        <f>AVERAGE(O38:O42)</f>
        <v>0.44520339643092816</v>
      </c>
      <c r="P58">
        <f>AVERAGE(P38:P42)</f>
        <v>0.63605189831879305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1.0711345602652056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9" workbookViewId="0">
      <selection activeCell="K38" sqref="K38:K53"/>
    </sheetView>
  </sheetViews>
  <sheetFormatPr defaultRowHeight="14.4" x14ac:dyDescent="0.25"/>
  <cols>
    <col min="12" max="12" width="17.10937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7236</v>
      </c>
      <c r="D3" s="12">
        <v>4825</v>
      </c>
      <c r="E3" s="12">
        <v>5342</v>
      </c>
      <c r="F3" s="12">
        <v>2031</v>
      </c>
      <c r="G3" s="12">
        <v>8610</v>
      </c>
      <c r="H3" s="12">
        <v>136</v>
      </c>
      <c r="I3" s="12">
        <v>6725</v>
      </c>
      <c r="J3" s="12">
        <v>3415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1.4631915866483767E-2</v>
      </c>
      <c r="D5" s="5">
        <f>K5/3/3/3/3/3/3/3</f>
        <v>4.38957475994513E-2</v>
      </c>
      <c r="E5" s="5">
        <f>K5/3/3/3/3/3/3</f>
        <v>0.13168724279835389</v>
      </c>
      <c r="F5" s="5">
        <f>K5/3/3/3/3/3</f>
        <v>0.39506172839506171</v>
      </c>
      <c r="G5" s="5">
        <f>K5/3/3/3/3</f>
        <v>1.1851851851851851</v>
      </c>
      <c r="H5" s="5">
        <f>K5/3/3/3</f>
        <v>3.5555555555555554</v>
      </c>
      <c r="I5" s="5">
        <f>K5/3/3</f>
        <v>10.666666666666666</v>
      </c>
      <c r="J5" s="5">
        <f>K5/3</f>
        <v>32</v>
      </c>
      <c r="K5" s="5">
        <v>96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-1.8346988047177311</v>
      </c>
      <c r="D6" s="5">
        <f t="shared" ref="D6:K6" si="0">LOG10(D5)</f>
        <v>-1.3575775499980687</v>
      </c>
      <c r="E6" s="5">
        <f t="shared" si="0"/>
        <v>-0.8804562952784063</v>
      </c>
      <c r="F6" s="5">
        <f t="shared" si="0"/>
        <v>-0.40333504055874381</v>
      </c>
      <c r="G6" s="5">
        <f t="shared" si="0"/>
        <v>7.3786214160918642E-2</v>
      </c>
      <c r="H6" s="5">
        <f t="shared" si="0"/>
        <v>0.55090746888058106</v>
      </c>
      <c r="I6" s="5">
        <f t="shared" si="0"/>
        <v>1.0280287236002434</v>
      </c>
      <c r="J6" s="5">
        <f t="shared" si="0"/>
        <v>1.505149978319906</v>
      </c>
      <c r="K6" s="5">
        <f t="shared" si="0"/>
        <v>1.9822712330395684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2.5343221692823076E-2</v>
      </c>
      <c r="N7" s="1">
        <f>(E5*D5)^0.5</f>
        <v>7.6029665078469227E-2</v>
      </c>
      <c r="O7" s="1">
        <f>(LOG10(C5)+LOG10(D5))/2</f>
        <v>-1.5961381773578998</v>
      </c>
      <c r="P7" s="1">
        <f>(LOG10(E5)+LOG10(D5))/2</f>
        <v>-1.1190169226382376</v>
      </c>
    </row>
    <row r="8" spans="1:16" x14ac:dyDescent="0.25">
      <c r="A8">
        <v>2</v>
      </c>
      <c r="B8" t="s">
        <v>32</v>
      </c>
      <c r="C8" t="s">
        <v>214</v>
      </c>
      <c r="D8" t="s">
        <v>214</v>
      </c>
      <c r="E8" s="7"/>
      <c r="F8" s="9" t="s">
        <v>214</v>
      </c>
      <c r="G8" s="6" t="s">
        <v>439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352</v>
      </c>
      <c r="M8">
        <f>(C5*D5)^0.5</f>
        <v>2.5343221692823076E-2</v>
      </c>
      <c r="N8" s="1">
        <f>(C5*D5)^0.5</f>
        <v>2.5343221692823076E-2</v>
      </c>
      <c r="O8" s="1">
        <f>(LOG10(C5)+LOG10(D5))/2</f>
        <v>-1.5961381773578998</v>
      </c>
      <c r="P8" s="1">
        <f>(LOG10(C5)+LOG10(D5))/2</f>
        <v>-1.5961381773578998</v>
      </c>
    </row>
    <row r="9" spans="1:16" x14ac:dyDescent="0.25">
      <c r="A9">
        <v>3</v>
      </c>
      <c r="B9" t="s">
        <v>33</v>
      </c>
      <c r="C9" s="7"/>
      <c r="D9" t="s">
        <v>214</v>
      </c>
      <c r="F9" s="7"/>
      <c r="G9" s="6" t="s">
        <v>439</v>
      </c>
      <c r="H9" s="7"/>
      <c r="I9" s="7"/>
      <c r="J9" s="6" t="s">
        <v>439</v>
      </c>
      <c r="K9" s="6" t="s">
        <v>439</v>
      </c>
      <c r="L9" s="7" t="s">
        <v>403</v>
      </c>
      <c r="M9">
        <f>(E5*F5)^0.5</f>
        <v>0.22808899523540768</v>
      </c>
      <c r="N9" s="1">
        <f>(E5*F5)^0.5</f>
        <v>0.22808899523540768</v>
      </c>
      <c r="O9" s="1">
        <f>(LOG10(E5)+LOG10(F5))/2</f>
        <v>-0.641895667918575</v>
      </c>
      <c r="P9" s="1">
        <f>(LOG10(E5)+LOG10(F5))/2</f>
        <v>-0.641895667918575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G10" t="s">
        <v>214</v>
      </c>
      <c r="H10" t="s">
        <v>214</v>
      </c>
      <c r="I10" s="6" t="s">
        <v>439</v>
      </c>
      <c r="J10" s="6" t="s">
        <v>439</v>
      </c>
      <c r="K10" s="6" t="s">
        <v>439</v>
      </c>
      <c r="L10" t="s">
        <v>424</v>
      </c>
      <c r="M10">
        <f>(G5*H5)^0.5</f>
        <v>2.0528009571186692</v>
      </c>
      <c r="N10" s="1" t="e">
        <f>(K5*#REF!)^0.5</f>
        <v>#REF!</v>
      </c>
      <c r="O10" s="1">
        <f>(LOG10(G5)+LOG10(H5))/2</f>
        <v>0.31234684152074987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D11" t="s">
        <v>214</v>
      </c>
      <c r="I11" s="6" t="s">
        <v>439</v>
      </c>
      <c r="J11" s="6" t="s">
        <v>439</v>
      </c>
      <c r="K11" s="6" t="s">
        <v>439</v>
      </c>
      <c r="L11" t="s">
        <v>181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F12" t="s">
        <v>214</v>
      </c>
      <c r="G12" s="6" t="s">
        <v>439</v>
      </c>
      <c r="H12" t="s">
        <v>214</v>
      </c>
      <c r="I12" s="6" t="s">
        <v>439</v>
      </c>
      <c r="J12" s="6" t="s">
        <v>439</v>
      </c>
      <c r="K12" s="6" t="s">
        <v>439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H13" t="s">
        <v>214</v>
      </c>
      <c r="I13" s="6" t="s">
        <v>439</v>
      </c>
      <c r="J13" s="6" t="s">
        <v>439</v>
      </c>
      <c r="K13" s="6" t="s">
        <v>439</v>
      </c>
      <c r="L13" t="s">
        <v>414</v>
      </c>
      <c r="N13" s="1"/>
      <c r="O13" s="1"/>
      <c r="P13" s="1"/>
    </row>
    <row r="14" spans="1:16" x14ac:dyDescent="0.25">
      <c r="A14">
        <v>8</v>
      </c>
      <c r="B14" t="s">
        <v>38</v>
      </c>
      <c r="C14" s="20" t="s">
        <v>214</v>
      </c>
      <c r="F14" t="s">
        <v>214</v>
      </c>
      <c r="G14" s="20" t="s">
        <v>214</v>
      </c>
      <c r="H14" s="6" t="s">
        <v>439</v>
      </c>
      <c r="J14" t="s">
        <v>214</v>
      </c>
      <c r="K14" s="6" t="s">
        <v>439</v>
      </c>
      <c r="L14" t="s">
        <v>265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G15" t="s">
        <v>214</v>
      </c>
      <c r="H15" t="s">
        <v>214</v>
      </c>
      <c r="I15" s="6" t="s">
        <v>439</v>
      </c>
      <c r="J15" s="6" t="s">
        <v>439</v>
      </c>
      <c r="K15" s="6" t="s">
        <v>439</v>
      </c>
      <c r="L15" t="s">
        <v>243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18</v>
      </c>
      <c r="H16" t="s">
        <v>18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I17" s="6" t="s">
        <v>439</v>
      </c>
      <c r="J17" s="6" t="s">
        <v>439</v>
      </c>
      <c r="K17" s="6" t="s">
        <v>439</v>
      </c>
      <c r="L17" t="s">
        <v>333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I18" t="s">
        <v>214</v>
      </c>
      <c r="J18" s="6" t="s">
        <v>439</v>
      </c>
      <c r="K18" s="6" t="s">
        <v>439</v>
      </c>
      <c r="L18" t="s">
        <v>307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303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214</v>
      </c>
      <c r="E20" t="s">
        <v>214</v>
      </c>
      <c r="G20" s="6" t="s">
        <v>439</v>
      </c>
      <c r="I20" s="6" t="s">
        <v>439</v>
      </c>
      <c r="J20" s="6" t="s">
        <v>439</v>
      </c>
      <c r="K20" s="6" t="s">
        <v>439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E21" s="6" t="s">
        <v>439</v>
      </c>
      <c r="F21" s="6" t="s">
        <v>439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348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F22" t="s">
        <v>214</v>
      </c>
      <c r="G22" t="s">
        <v>214</v>
      </c>
      <c r="H22" s="6" t="s">
        <v>439</v>
      </c>
      <c r="I22" s="6" t="s">
        <v>439</v>
      </c>
      <c r="J22" s="6" t="s">
        <v>439</v>
      </c>
      <c r="K22" s="6" t="s">
        <v>439</v>
      </c>
      <c r="L22" t="s">
        <v>339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6.1584028713560084</v>
      </c>
      <c r="N26" s="1">
        <f>(I5*J5)^0.5</f>
        <v>18.475208614068023</v>
      </c>
      <c r="O26" s="1">
        <f>(LOG10(H5)+LOG10(I5))/2</f>
        <v>0.78946809624041225</v>
      </c>
      <c r="P26" s="1">
        <f>(LOG10(I5)+LOG10(J5))/2</f>
        <v>1.2665893509600747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0.28413751835056367</v>
      </c>
      <c r="N27" t="e">
        <f>(PRODUCT(N7:N26))^(1/5)</f>
        <v>#REF!</v>
      </c>
      <c r="O27">
        <f>AVERAGE(O7:O26)</f>
        <v>-0.54647141697464252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7236</v>
      </c>
      <c r="D36" s="12">
        <v>4825</v>
      </c>
      <c r="E36" s="12">
        <v>5342</v>
      </c>
      <c r="F36" s="12">
        <v>2031</v>
      </c>
      <c r="G36" s="12">
        <v>8610</v>
      </c>
      <c r="H36" s="12">
        <v>136</v>
      </c>
      <c r="I36" s="12">
        <v>6725</v>
      </c>
      <c r="J36" s="12">
        <v>3415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1.4631915866483767E-2</v>
      </c>
      <c r="D37" s="5">
        <f>K37/3/3/3/3/3/3/3</f>
        <v>4.38957475994513E-2</v>
      </c>
      <c r="E37" s="5">
        <f>K37/3/3/3/3/3/3</f>
        <v>0.13168724279835389</v>
      </c>
      <c r="F37" s="5">
        <f>K37/3/3/3/3/3</f>
        <v>0.39506172839506171</v>
      </c>
      <c r="G37" s="5">
        <f>K37/3/3/3/3</f>
        <v>1.1851851851851851</v>
      </c>
      <c r="H37" s="5">
        <f>K37/3/3/3</f>
        <v>3.5555555555555554</v>
      </c>
      <c r="I37" s="5">
        <f>K37/3/3</f>
        <v>10.666666666666666</v>
      </c>
      <c r="J37" s="5">
        <f>K37/3</f>
        <v>32</v>
      </c>
      <c r="K37" s="5">
        <v>96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7.6029665078469227E-2</v>
      </c>
      <c r="N38" s="1">
        <f>(E37*F37)^0.5</f>
        <v>0.22808899523540768</v>
      </c>
      <c r="O38" s="1">
        <f>(LOG10(E37)+LOG10(D37))/2</f>
        <v>-1.1190169226382376</v>
      </c>
      <c r="P38" s="1">
        <f>(LOG10(E37)+LOG10(F37))/2</f>
        <v>-0.641895667918575</v>
      </c>
    </row>
    <row r="39" spans="1:16" x14ac:dyDescent="0.25">
      <c r="A39">
        <v>2</v>
      </c>
      <c r="B39" t="s">
        <v>32</v>
      </c>
      <c r="C39" t="s">
        <v>214</v>
      </c>
      <c r="D39" t="s">
        <v>214</v>
      </c>
      <c r="E39" s="7"/>
      <c r="F39" s="9" t="s">
        <v>214</v>
      </c>
      <c r="G39" s="9" t="s">
        <v>214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352</v>
      </c>
      <c r="M39">
        <f>(E37*F37)^0.5</f>
        <v>0.22808899523540768</v>
      </c>
      <c r="N39" s="1">
        <f>(E37*F37)^0.5</f>
        <v>0.22808899523540768</v>
      </c>
      <c r="O39" s="1">
        <f>(LOG10(E37)+LOG10(F37))/2</f>
        <v>-0.641895667918575</v>
      </c>
      <c r="P39" s="1">
        <f>(LOG10(E37)+LOG10(F37))/2</f>
        <v>-0.641895667918575</v>
      </c>
    </row>
    <row r="40" spans="1:16" x14ac:dyDescent="0.25">
      <c r="A40">
        <v>3</v>
      </c>
      <c r="B40" t="s">
        <v>33</v>
      </c>
      <c r="C40" s="9"/>
      <c r="F40" s="7"/>
      <c r="G40" s="7"/>
      <c r="H40" s="7"/>
      <c r="I40" s="7"/>
      <c r="J40" s="6" t="s">
        <v>439</v>
      </c>
      <c r="K40" s="6" t="s">
        <v>439</v>
      </c>
      <c r="L40" s="7" t="s">
        <v>404</v>
      </c>
      <c r="M40">
        <f>(E37*F37)^0.5</f>
        <v>0.22808899523540768</v>
      </c>
      <c r="N40" s="1">
        <f>(E37*F37)^0.5</f>
        <v>0.22808899523540768</v>
      </c>
      <c r="O40" s="1">
        <f>(LOG10(E37)+LOG10(F37))/2</f>
        <v>-0.641895667918575</v>
      </c>
      <c r="P40" s="1">
        <f>(LOG10(E37)+LOG10(F37))/2</f>
        <v>-0.641895667918575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I41" s="9" t="s">
        <v>214</v>
      </c>
      <c r="J41" s="6" t="s">
        <v>439</v>
      </c>
      <c r="K41" s="6" t="s">
        <v>439</v>
      </c>
      <c r="L41" s="7" t="s">
        <v>425</v>
      </c>
      <c r="M41">
        <f>(J37*K37)^0.5</f>
        <v>55.42562584220407</v>
      </c>
      <c r="N41" s="1">
        <f>(J37*K37)^0.5</f>
        <v>55.42562584220407</v>
      </c>
      <c r="O41" s="1">
        <f>(LOG10(J37)+LOG10(K37))/2</f>
        <v>1.7437106056797371</v>
      </c>
      <c r="P41" s="1">
        <f>(LOG10(J37)+LOG10(K37))/2</f>
        <v>1.7437106056797371</v>
      </c>
    </row>
    <row r="42" spans="1:16" x14ac:dyDescent="0.25">
      <c r="A42">
        <v>5</v>
      </c>
      <c r="B42" t="s">
        <v>35</v>
      </c>
      <c r="D42" t="s">
        <v>214</v>
      </c>
      <c r="I42" t="s">
        <v>214</v>
      </c>
      <c r="J42" s="6" t="s">
        <v>439</v>
      </c>
      <c r="K42" s="6" t="s">
        <v>439</v>
      </c>
      <c r="L42" s="6"/>
      <c r="M42">
        <f>(H37*I37)^0.5</f>
        <v>6.1584028713560084</v>
      </c>
      <c r="N42" s="1">
        <f>(H37*I37)^0.5</f>
        <v>6.1584028713560084</v>
      </c>
      <c r="O42" s="1">
        <f>(LOG10(H37)+LOG10(I37))/2</f>
        <v>0.78946809624041225</v>
      </c>
      <c r="P42" s="1">
        <f>(LOG10(I37)+LOG10(J37))/2</f>
        <v>1.2665893509600747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F43" s="6" t="s">
        <v>439</v>
      </c>
      <c r="G43" t="s">
        <v>214</v>
      </c>
      <c r="H43" t="s">
        <v>214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I44" t="s">
        <v>214</v>
      </c>
      <c r="J44" s="6" t="s">
        <v>439</v>
      </c>
      <c r="K44" s="6" t="s">
        <v>439</v>
      </c>
      <c r="L44" t="s">
        <v>415</v>
      </c>
    </row>
    <row r="45" spans="1:16" x14ac:dyDescent="0.25">
      <c r="A45">
        <v>8</v>
      </c>
      <c r="B45" t="s">
        <v>38</v>
      </c>
      <c r="F45" t="s">
        <v>214</v>
      </c>
      <c r="G45" t="s">
        <v>214</v>
      </c>
      <c r="H45" t="s">
        <v>214</v>
      </c>
      <c r="J45" s="6" t="s">
        <v>439</v>
      </c>
      <c r="K45" s="6" t="s">
        <v>439</v>
      </c>
      <c r="L45" t="s">
        <v>265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G46" t="s">
        <v>214</v>
      </c>
      <c r="H46" t="s">
        <v>214</v>
      </c>
      <c r="I46" s="6" t="s">
        <v>439</v>
      </c>
      <c r="J46" s="6" t="s">
        <v>439</v>
      </c>
      <c r="K46" s="6" t="s">
        <v>439</v>
      </c>
      <c r="L46" t="s">
        <v>243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18</v>
      </c>
      <c r="F47" t="s">
        <v>18</v>
      </c>
      <c r="G47" t="s">
        <v>18</v>
      </c>
      <c r="H47" t="s">
        <v>18</v>
      </c>
      <c r="I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333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J49" s="6" t="s">
        <v>439</v>
      </c>
      <c r="K49" s="6" t="s">
        <v>439</v>
      </c>
      <c r="L49" t="s">
        <v>307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F50" s="6" t="s">
        <v>439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303</v>
      </c>
    </row>
    <row r="51" spans="1:16" x14ac:dyDescent="0.25">
      <c r="A51">
        <v>14</v>
      </c>
      <c r="B51" t="s">
        <v>44</v>
      </c>
      <c r="C51" t="s">
        <v>214</v>
      </c>
      <c r="D51" t="s">
        <v>214</v>
      </c>
      <c r="E51" t="s">
        <v>214</v>
      </c>
      <c r="G51" t="s">
        <v>214</v>
      </c>
      <c r="H51" t="s">
        <v>214</v>
      </c>
      <c r="I51" s="6" t="s">
        <v>439</v>
      </c>
      <c r="J51" s="6" t="s">
        <v>439</v>
      </c>
      <c r="K51" s="6" t="s">
        <v>439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E52" t="s">
        <v>214</v>
      </c>
      <c r="F52" s="6" t="s">
        <v>439</v>
      </c>
      <c r="H52" t="s">
        <v>214</v>
      </c>
      <c r="I52" s="6" t="s">
        <v>439</v>
      </c>
      <c r="J52" s="6" t="s">
        <v>439</v>
      </c>
      <c r="K52" s="6" t="s">
        <v>439</v>
      </c>
      <c r="L52" t="s">
        <v>348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F53" t="s">
        <v>214</v>
      </c>
      <c r="G53" t="s">
        <v>214</v>
      </c>
      <c r="H53" s="6" t="s">
        <v>439</v>
      </c>
      <c r="I53" s="6" t="s">
        <v>439</v>
      </c>
      <c r="J53" s="6" t="s">
        <v>439</v>
      </c>
      <c r="K53" s="6" t="s">
        <v>439</v>
      </c>
      <c r="L53" t="s">
        <v>339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0.6</v>
      </c>
      <c r="D58">
        <f t="shared" si="1"/>
        <v>0.8</v>
      </c>
      <c r="E58">
        <f t="shared" si="1"/>
        <v>0</v>
      </c>
      <c r="F58">
        <f t="shared" si="1"/>
        <v>0.2</v>
      </c>
      <c r="G58">
        <f t="shared" si="1"/>
        <v>0.2</v>
      </c>
      <c r="H58">
        <f t="shared" si="1"/>
        <v>0</v>
      </c>
      <c r="I58">
        <f t="shared" si="1"/>
        <v>0.6</v>
      </c>
      <c r="J58">
        <f t="shared" si="1"/>
        <v>0</v>
      </c>
      <c r="K58">
        <f t="shared" si="1"/>
        <v>0</v>
      </c>
      <c r="M58">
        <f>(PRODUCT(M38:M42))^(1/5)</f>
        <v>1.0618766931446071</v>
      </c>
      <c r="N58">
        <f>(PRODUCT(N38:N42))^(1/5)</f>
        <v>1.3228126507068496</v>
      </c>
      <c r="O58">
        <f>AVERAGE(O38:O42)</f>
        <v>2.6074088688952356E-2</v>
      </c>
      <c r="P58">
        <f>AVERAGE(P38:P42)</f>
        <v>0.21692259057681737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9" workbookViewId="0">
      <selection activeCell="K38" sqref="K38:K53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1682</v>
      </c>
      <c r="D3" s="12">
        <v>7372</v>
      </c>
      <c r="E3" s="12">
        <v>4061</v>
      </c>
      <c r="F3" s="12">
        <v>5487</v>
      </c>
      <c r="G3" s="12">
        <v>2176</v>
      </c>
      <c r="H3" s="12">
        <v>8855</v>
      </c>
      <c r="I3" s="12">
        <v>5544</v>
      </c>
      <c r="J3" s="12">
        <v>6861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4.1152263374485592E-3</v>
      </c>
      <c r="D5" s="5">
        <f>K5/3/3/3/3/3/3/3</f>
        <v>1.2345679012345678E-2</v>
      </c>
      <c r="E5" s="5">
        <f>K5/3/3/3/3/3/3</f>
        <v>3.7037037037037035E-2</v>
      </c>
      <c r="F5" s="5">
        <f>K5/3/3/3/3/3</f>
        <v>0.1111111111111111</v>
      </c>
      <c r="G5" s="5">
        <f>K5/3/3/3/3</f>
        <v>0.33333333333333331</v>
      </c>
      <c r="H5" s="5">
        <f>K5/3/3/3</f>
        <v>1</v>
      </c>
      <c r="I5" s="5">
        <f>K5/3/3</f>
        <v>3</v>
      </c>
      <c r="J5" s="5">
        <f>K5/3</f>
        <v>9</v>
      </c>
      <c r="K5" s="5">
        <v>27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-2.3856062735983121</v>
      </c>
      <c r="D6" s="5">
        <f t="shared" ref="D6:K6" si="0">LOG10(D5)</f>
        <v>-1.9084850188786497</v>
      </c>
      <c r="E6" s="5">
        <f t="shared" si="0"/>
        <v>-1.4313637641589874</v>
      </c>
      <c r="F6" s="5">
        <f t="shared" si="0"/>
        <v>-0.95424250943932487</v>
      </c>
      <c r="G6" s="5">
        <f t="shared" si="0"/>
        <v>-0.47712125471966244</v>
      </c>
      <c r="H6" s="5">
        <f t="shared" si="0"/>
        <v>0</v>
      </c>
      <c r="I6" s="5">
        <f t="shared" si="0"/>
        <v>0.47712125471966244</v>
      </c>
      <c r="J6" s="5">
        <f t="shared" si="0"/>
        <v>0.95424250943932487</v>
      </c>
      <c r="K6" s="5">
        <f t="shared" si="0"/>
        <v>1.4313637641589874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7.1277811011064901E-3</v>
      </c>
      <c r="N7" s="1">
        <f>(E5*D5)^0.5</f>
        <v>2.1383343303319473E-2</v>
      </c>
      <c r="O7" s="1">
        <f>(LOG10(C5)+LOG10(D5))/2</f>
        <v>-2.1470456462384808</v>
      </c>
      <c r="P7" s="1">
        <f>(LOG10(E5)+LOG10(D5))/2</f>
        <v>-1.6699243915188187</v>
      </c>
    </row>
    <row r="8" spans="1:16" x14ac:dyDescent="0.25">
      <c r="A8">
        <v>2</v>
      </c>
      <c r="B8" t="s">
        <v>32</v>
      </c>
      <c r="C8" t="s">
        <v>19</v>
      </c>
      <c r="D8" t="s">
        <v>18</v>
      </c>
      <c r="E8" t="s">
        <v>18</v>
      </c>
      <c r="F8" t="s">
        <v>19</v>
      </c>
      <c r="G8" t="s">
        <v>19</v>
      </c>
      <c r="H8" t="s">
        <v>19</v>
      </c>
      <c r="I8" s="6" t="s">
        <v>439</v>
      </c>
      <c r="J8" s="6" t="s">
        <v>439</v>
      </c>
      <c r="K8" s="6" t="s">
        <v>439</v>
      </c>
      <c r="L8" s="7" t="s">
        <v>181</v>
      </c>
      <c r="M8">
        <f>(C5*D5)^0.5</f>
        <v>7.1277811011064901E-3</v>
      </c>
      <c r="N8" s="1">
        <f>(C5*D5)^0.5</f>
        <v>7.1277811011064901E-3</v>
      </c>
      <c r="O8" s="1">
        <f>(LOG10(C5)+LOG10(D5))/2</f>
        <v>-2.1470456462384808</v>
      </c>
      <c r="P8" s="1">
        <f>(LOG10(C5)+LOG10(D5))/2</f>
        <v>-2.1470456462384808</v>
      </c>
    </row>
    <row r="9" spans="1:16" x14ac:dyDescent="0.25">
      <c r="A9">
        <v>3</v>
      </c>
      <c r="B9" t="s">
        <v>33</v>
      </c>
      <c r="C9" t="s">
        <v>18</v>
      </c>
      <c r="D9" t="s">
        <v>19</v>
      </c>
      <c r="E9" t="s">
        <v>18</v>
      </c>
      <c r="F9" t="s">
        <v>18</v>
      </c>
      <c r="G9" t="s">
        <v>18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193</v>
      </c>
      <c r="M9">
        <f>(E5*F5)^0.5</f>
        <v>6.4150029909958411E-2</v>
      </c>
      <c r="N9" s="1">
        <f>(E5*F5)^0.5</f>
        <v>6.4150029909958411E-2</v>
      </c>
      <c r="O9" s="1">
        <f>(LOG10(E5)+LOG10(F5))/2</f>
        <v>-1.1928031367991561</v>
      </c>
      <c r="P9" s="1">
        <f>(LOG10(E5)+LOG10(F5))/2</f>
        <v>-1.1928031367991561</v>
      </c>
    </row>
    <row r="10" spans="1:16" x14ac:dyDescent="0.25">
      <c r="A10">
        <v>4</v>
      </c>
      <c r="B10" t="s">
        <v>34</v>
      </c>
      <c r="C10" t="s">
        <v>19</v>
      </c>
      <c r="D10" t="s">
        <v>18</v>
      </c>
      <c r="E10" t="s">
        <v>18</v>
      </c>
      <c r="F10" s="6" t="s">
        <v>439</v>
      </c>
      <c r="G10" t="s">
        <v>18</v>
      </c>
      <c r="H10" t="s">
        <v>18</v>
      </c>
      <c r="I10" t="s">
        <v>19</v>
      </c>
      <c r="J10" s="6" t="s">
        <v>439</v>
      </c>
      <c r="K10" s="6" t="s">
        <v>439</v>
      </c>
      <c r="L10" t="s">
        <v>199</v>
      </c>
      <c r="M10">
        <f>(G5*H5)^0.5</f>
        <v>0.57735026918962573</v>
      </c>
      <c r="N10" s="1" t="e">
        <f>(K5*#REF!)^0.5</f>
        <v>#REF!</v>
      </c>
      <c r="O10" s="1">
        <f>(LOG10(G5)+LOG10(H5))/2</f>
        <v>-0.23856062735983122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18</v>
      </c>
      <c r="G11" t="s">
        <v>19</v>
      </c>
      <c r="H11" t="s">
        <v>19</v>
      </c>
      <c r="I11" s="6" t="s">
        <v>439</v>
      </c>
      <c r="J11" s="6" t="s">
        <v>439</v>
      </c>
      <c r="K11" s="6" t="s">
        <v>439</v>
      </c>
      <c r="L11" s="7" t="s">
        <v>210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18</v>
      </c>
      <c r="D12" t="s">
        <v>19</v>
      </c>
      <c r="E12" t="s">
        <v>19</v>
      </c>
      <c r="F12" t="s">
        <v>18</v>
      </c>
      <c r="G12" t="s">
        <v>19</v>
      </c>
      <c r="H12" s="6" t="s">
        <v>439</v>
      </c>
      <c r="I12" s="6" t="s">
        <v>439</v>
      </c>
      <c r="J12" s="6" t="s">
        <v>439</v>
      </c>
      <c r="K12" s="6" t="s">
        <v>439</v>
      </c>
      <c r="L12" s="6" t="s">
        <v>215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t="s">
        <v>18</v>
      </c>
      <c r="F13" t="s">
        <v>18</v>
      </c>
      <c r="G13" t="s">
        <v>19</v>
      </c>
      <c r="H13" t="s">
        <v>19</v>
      </c>
      <c r="I13" s="6" t="s">
        <v>439</v>
      </c>
      <c r="J13" s="6" t="s">
        <v>439</v>
      </c>
      <c r="K13" s="6" t="s">
        <v>439</v>
      </c>
      <c r="L13" s="6" t="s">
        <v>222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19</v>
      </c>
      <c r="E14" t="s">
        <v>19</v>
      </c>
      <c r="F14" t="s">
        <v>19</v>
      </c>
      <c r="G14" t="s">
        <v>19</v>
      </c>
      <c r="H14" t="s">
        <v>18</v>
      </c>
      <c r="I14" t="s">
        <v>19</v>
      </c>
      <c r="J14" t="s">
        <v>19</v>
      </c>
      <c r="K14" s="6" t="s">
        <v>439</v>
      </c>
      <c r="L14" s="6" t="s">
        <v>226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E15" t="s">
        <v>18</v>
      </c>
      <c r="F15" t="s">
        <v>214</v>
      </c>
      <c r="G15" t="s">
        <v>214</v>
      </c>
      <c r="H15" t="s">
        <v>214</v>
      </c>
      <c r="I15" s="6" t="s">
        <v>439</v>
      </c>
      <c r="J15" s="6" t="s">
        <v>439</v>
      </c>
      <c r="K15" s="6" t="s">
        <v>439</v>
      </c>
      <c r="L15" s="6" t="s">
        <v>228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214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E17" t="s">
        <v>214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s="6" t="s">
        <v>237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t="s">
        <v>18</v>
      </c>
      <c r="I18" t="s">
        <v>19</v>
      </c>
      <c r="J18" s="6" t="s">
        <v>439</v>
      </c>
      <c r="K18" s="6" t="s">
        <v>439</v>
      </c>
      <c r="L18" s="6" t="s">
        <v>243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s="6" t="s">
        <v>439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s="6" t="s">
        <v>249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214</v>
      </c>
      <c r="E20" t="s">
        <v>18</v>
      </c>
      <c r="F20" t="s">
        <v>18</v>
      </c>
      <c r="G20" s="6" t="s">
        <v>439</v>
      </c>
      <c r="H20" s="6" t="s">
        <v>439</v>
      </c>
      <c r="I20" s="6" t="s">
        <v>439</v>
      </c>
      <c r="J20" s="6" t="s">
        <v>439</v>
      </c>
      <c r="K20" s="6" t="s">
        <v>439</v>
      </c>
      <c r="L20" s="6" t="s">
        <v>255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t="s">
        <v>18</v>
      </c>
      <c r="F21" t="s">
        <v>18</v>
      </c>
      <c r="G21" t="s">
        <v>214</v>
      </c>
      <c r="H21" t="s">
        <v>214</v>
      </c>
      <c r="I21" s="6" t="s">
        <v>439</v>
      </c>
      <c r="J21" s="6" t="s">
        <v>439</v>
      </c>
      <c r="K21" s="6" t="s">
        <v>439</v>
      </c>
      <c r="L21" s="6" t="s">
        <v>258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214</v>
      </c>
      <c r="F22" t="s">
        <v>18</v>
      </c>
      <c r="G22" t="s">
        <v>214</v>
      </c>
      <c r="H22" s="6" t="s">
        <v>439</v>
      </c>
      <c r="I22" s="6" t="s">
        <v>439</v>
      </c>
      <c r="J22" s="6" t="s">
        <v>439</v>
      </c>
      <c r="K22" s="6" t="s">
        <v>439</v>
      </c>
      <c r="L22" s="6" t="s">
        <v>260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1.7320508075688772</v>
      </c>
      <c r="N26" s="1">
        <f>(I5*J5)^0.5</f>
        <v>5.196152422706632</v>
      </c>
      <c r="O26" s="1">
        <f>(LOG10(H5)+LOG10(I5))/2</f>
        <v>0.23856062735983122</v>
      </c>
      <c r="P26" s="1">
        <f>(LOG10(I5)+LOG10(J5))/2</f>
        <v>0.71568188207949368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7.9913677036096031E-2</v>
      </c>
      <c r="N27" t="e">
        <f>(PRODUCT(N7:N26))^(1/5)</f>
        <v>#REF!</v>
      </c>
      <c r="O27">
        <f>AVERAGE(O7:O26)</f>
        <v>-1.0973788858552236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1682</v>
      </c>
      <c r="D36" s="12">
        <v>7372</v>
      </c>
      <c r="E36" s="12">
        <v>4061</v>
      </c>
      <c r="F36" s="12">
        <v>5487</v>
      </c>
      <c r="G36" s="12">
        <v>2176</v>
      </c>
      <c r="H36" s="12">
        <v>8855</v>
      </c>
      <c r="I36" s="12">
        <v>5544</v>
      </c>
      <c r="J36" s="12">
        <v>6861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4.1152263374485592E-3</v>
      </c>
      <c r="D37" s="5">
        <f>K37/3/3/3/3/3/3/3</f>
        <v>1.2345679012345678E-2</v>
      </c>
      <c r="E37" s="5">
        <f>K37/3/3/3/3/3/3</f>
        <v>3.7037037037037035E-2</v>
      </c>
      <c r="F37" s="5">
        <f>K37/3/3/3/3/3</f>
        <v>0.1111111111111111</v>
      </c>
      <c r="G37" s="5">
        <f>K37/3/3/3/3</f>
        <v>0.33333333333333331</v>
      </c>
      <c r="H37" s="5">
        <f>K37/3/3/3</f>
        <v>1</v>
      </c>
      <c r="I37" s="5">
        <f>K37/3/3</f>
        <v>3</v>
      </c>
      <c r="J37" s="5">
        <f>K37/3</f>
        <v>9</v>
      </c>
      <c r="K37" s="5">
        <v>27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2.1383343303319473E-2</v>
      </c>
      <c r="N38" s="1">
        <f>(E37*F37)^0.5</f>
        <v>6.4150029909958411E-2</v>
      </c>
      <c r="O38" s="1">
        <f>(LOG10(E37)+LOG10(D37))/2</f>
        <v>-1.6699243915188187</v>
      </c>
      <c r="P38" s="1">
        <f>(LOG10(E37)+LOG10(F37))/2</f>
        <v>-1.1928031367991561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181</v>
      </c>
      <c r="M39">
        <f>(E37*F37)^0.5</f>
        <v>6.4150029909958411E-2</v>
      </c>
      <c r="N39" s="1">
        <f>(E37*F37)^0.5</f>
        <v>6.4150029909958411E-2</v>
      </c>
      <c r="O39" s="1">
        <f>(LOG10(E37)+LOG10(F37))/2</f>
        <v>-1.1928031367991561</v>
      </c>
      <c r="P39" s="1">
        <f>(LOG10(E37)+LOG10(F37))/2</f>
        <v>-1.1928031367991561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181</v>
      </c>
      <c r="M40">
        <f>(E37*F37)^0.5</f>
        <v>6.4150029909958411E-2</v>
      </c>
      <c r="N40" s="1">
        <f>(E37*F37)^0.5</f>
        <v>6.4150029909958411E-2</v>
      </c>
      <c r="O40" s="1">
        <f>(LOG10(E37)+LOG10(F37))/2</f>
        <v>-1.1928031367991561</v>
      </c>
      <c r="P40" s="1">
        <f>(LOG10(E37)+LOG10(F37))/2</f>
        <v>-1.1928031367991561</v>
      </c>
    </row>
    <row r="41" spans="1:16" x14ac:dyDescent="0.25">
      <c r="A41">
        <v>4</v>
      </c>
      <c r="B41" t="s">
        <v>34</v>
      </c>
      <c r="C41" t="s">
        <v>19</v>
      </c>
      <c r="D41" t="s">
        <v>19</v>
      </c>
      <c r="E41" t="s">
        <v>18</v>
      </c>
      <c r="F41" t="s">
        <v>19</v>
      </c>
      <c r="G41" t="s">
        <v>18</v>
      </c>
      <c r="H41" t="s">
        <v>18</v>
      </c>
      <c r="I41" t="s">
        <v>18</v>
      </c>
      <c r="J41" s="6" t="s">
        <v>439</v>
      </c>
      <c r="K41" s="6" t="s">
        <v>439</v>
      </c>
      <c r="L41" s="7" t="s">
        <v>199</v>
      </c>
      <c r="M41">
        <f>(J37*K37)^0.5</f>
        <v>15.588457268119896</v>
      </c>
      <c r="N41" s="1">
        <f>(J37*K37)^0.5</f>
        <v>15.588457268119896</v>
      </c>
      <c r="O41" s="1">
        <f>(LOG10(J37)+LOG10(K37))/2</f>
        <v>1.1928031367991561</v>
      </c>
      <c r="P41" s="1">
        <f>(LOG10(J37)+LOG10(K37))/2</f>
        <v>1.1928031367991561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t="s">
        <v>19</v>
      </c>
      <c r="H42" t="s">
        <v>19</v>
      </c>
      <c r="I42" s="6" t="s">
        <v>439</v>
      </c>
      <c r="J42" s="6" t="s">
        <v>439</v>
      </c>
      <c r="K42" s="6" t="s">
        <v>439</v>
      </c>
      <c r="L42" s="6" t="s">
        <v>211</v>
      </c>
      <c r="M42">
        <f>(H37*I37)^0.5</f>
        <v>1.7320508075688772</v>
      </c>
      <c r="N42" s="1">
        <f>(H37*I37)^0.5</f>
        <v>1.7320508075688772</v>
      </c>
      <c r="O42" s="1">
        <f>(LOG10(H37)+LOG10(I37))/2</f>
        <v>0.23856062735983122</v>
      </c>
      <c r="P42" s="1">
        <f>(LOG10(I37)+LOG10(J37))/2</f>
        <v>0.71568188207949368</v>
      </c>
    </row>
    <row r="43" spans="1:16" x14ac:dyDescent="0.25">
      <c r="A43">
        <v>6</v>
      </c>
      <c r="B43" t="s">
        <v>36</v>
      </c>
      <c r="C43" t="s">
        <v>19</v>
      </c>
      <c r="D43" t="s">
        <v>19</v>
      </c>
      <c r="E43" t="s">
        <v>19</v>
      </c>
      <c r="F43" t="s">
        <v>19</v>
      </c>
      <c r="G43" s="6" t="s">
        <v>439</v>
      </c>
      <c r="H43" t="s">
        <v>19</v>
      </c>
      <c r="I43" s="6" t="s">
        <v>439</v>
      </c>
      <c r="J43" s="6" t="s">
        <v>439</v>
      </c>
      <c r="K43" s="6" t="s">
        <v>439</v>
      </c>
      <c r="L43" s="6" t="s">
        <v>216</v>
      </c>
    </row>
    <row r="44" spans="1:16" x14ac:dyDescent="0.25">
      <c r="A44">
        <v>7</v>
      </c>
      <c r="B44" t="s">
        <v>37</v>
      </c>
      <c r="C44" t="s">
        <v>19</v>
      </c>
      <c r="D44" t="s">
        <v>19</v>
      </c>
      <c r="E44" t="s">
        <v>18</v>
      </c>
      <c r="F44" t="s">
        <v>18</v>
      </c>
      <c r="G44" t="s">
        <v>19</v>
      </c>
      <c r="H44" t="s">
        <v>19</v>
      </c>
      <c r="I44" s="6" t="s">
        <v>439</v>
      </c>
      <c r="J44" s="6" t="s">
        <v>439</v>
      </c>
      <c r="K44" s="6" t="s">
        <v>439</v>
      </c>
      <c r="L44" s="6" t="s">
        <v>223</v>
      </c>
    </row>
    <row r="45" spans="1:16" x14ac:dyDescent="0.25">
      <c r="A45">
        <v>8</v>
      </c>
      <c r="B45" t="s">
        <v>38</v>
      </c>
      <c r="C45" t="s">
        <v>18</v>
      </c>
      <c r="D45" t="s">
        <v>19</v>
      </c>
      <c r="E45" t="s">
        <v>19</v>
      </c>
      <c r="F45" t="s">
        <v>19</v>
      </c>
      <c r="G45" t="s">
        <v>19</v>
      </c>
      <c r="H45" t="s">
        <v>18</v>
      </c>
      <c r="I45" t="s">
        <v>19</v>
      </c>
      <c r="J45" t="s">
        <v>19</v>
      </c>
      <c r="K45" s="6" t="s">
        <v>439</v>
      </c>
      <c r="L45" s="6" t="s">
        <v>226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E46" t="s">
        <v>18</v>
      </c>
      <c r="F46" t="s">
        <v>214</v>
      </c>
      <c r="G46" t="s">
        <v>214</v>
      </c>
      <c r="H46" t="s">
        <v>214</v>
      </c>
      <c r="I46" s="6" t="s">
        <v>439</v>
      </c>
      <c r="J46" s="6" t="s">
        <v>439</v>
      </c>
      <c r="K46" s="6" t="s">
        <v>439</v>
      </c>
      <c r="L46" s="6" t="s">
        <v>234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18</v>
      </c>
      <c r="F47" s="6" t="s">
        <v>439</v>
      </c>
      <c r="G47" s="6" t="s">
        <v>439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  <c r="L48" s="6" t="s">
        <v>238</v>
      </c>
    </row>
    <row r="49" spans="1:16" x14ac:dyDescent="0.25">
      <c r="A49">
        <v>12</v>
      </c>
      <c r="B49" t="s">
        <v>42</v>
      </c>
      <c r="C49" t="s">
        <v>18</v>
      </c>
      <c r="D49" t="s">
        <v>18</v>
      </c>
      <c r="E49" t="s">
        <v>18</v>
      </c>
      <c r="F49" t="s">
        <v>18</v>
      </c>
      <c r="G49" t="s">
        <v>214</v>
      </c>
      <c r="H49" t="s">
        <v>18</v>
      </c>
      <c r="I49" s="6" t="s">
        <v>439</v>
      </c>
      <c r="J49" s="6" t="s">
        <v>439</v>
      </c>
      <c r="K49" s="6" t="s">
        <v>439</v>
      </c>
      <c r="L49" s="6" t="s">
        <v>244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214</v>
      </c>
      <c r="F50" t="s">
        <v>18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s="6" t="s">
        <v>249</v>
      </c>
    </row>
    <row r="51" spans="1:16" x14ac:dyDescent="0.25">
      <c r="A51">
        <v>14</v>
      </c>
      <c r="B51" t="s">
        <v>44</v>
      </c>
      <c r="C51" t="s">
        <v>214</v>
      </c>
      <c r="D51" t="s">
        <v>214</v>
      </c>
      <c r="E51" t="s">
        <v>18</v>
      </c>
      <c r="F51" t="s">
        <v>18</v>
      </c>
      <c r="G51" s="6" t="s">
        <v>439</v>
      </c>
      <c r="H51" s="6" t="s">
        <v>439</v>
      </c>
      <c r="I51" s="6" t="s">
        <v>439</v>
      </c>
      <c r="J51" s="6" t="s">
        <v>439</v>
      </c>
      <c r="K51" s="6" t="s">
        <v>439</v>
      </c>
      <c r="L51" s="6" t="s">
        <v>255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t="s">
        <v>18</v>
      </c>
      <c r="F52" t="s">
        <v>18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  <c r="L52" s="6" t="s">
        <v>258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E53" t="s">
        <v>214</v>
      </c>
      <c r="F53" t="s">
        <v>18</v>
      </c>
      <c r="G53" t="s">
        <v>214</v>
      </c>
      <c r="H53" t="s">
        <v>214</v>
      </c>
      <c r="I53" s="6" t="s">
        <v>439</v>
      </c>
      <c r="J53" s="6" t="s">
        <v>439</v>
      </c>
      <c r="K53" s="6" t="s">
        <v>439</v>
      </c>
      <c r="L53" s="6" t="s">
        <v>260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0.2</v>
      </c>
      <c r="F58">
        <f t="shared" si="1"/>
        <v>0.4</v>
      </c>
      <c r="G58">
        <f t="shared" si="1"/>
        <v>0.4</v>
      </c>
      <c r="H58">
        <f t="shared" si="1"/>
        <v>0.2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0.29865281994692067</v>
      </c>
      <c r="N58">
        <f>(PRODUCT(N38:N42))^(1/5)</f>
        <v>0.3720410580113015</v>
      </c>
      <c r="O58">
        <f>AVERAGE(O38:O42)</f>
        <v>-0.52483338019162862</v>
      </c>
      <c r="P58">
        <f>AVERAGE(P38:P42)</f>
        <v>-0.33398487830376367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9" workbookViewId="0">
      <selection activeCell="K38" sqref="K38:K53"/>
    </sheetView>
  </sheetViews>
  <sheetFormatPr defaultRowHeight="14.4" x14ac:dyDescent="0.25"/>
  <cols>
    <col min="12" max="12" width="20.7773437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3651</v>
      </c>
      <c r="D3" s="12">
        <v>340</v>
      </c>
      <c r="E3" s="12">
        <v>1756</v>
      </c>
      <c r="F3" s="12">
        <v>7445</v>
      </c>
      <c r="G3" s="12">
        <v>4134</v>
      </c>
      <c r="H3" s="12">
        <v>1723</v>
      </c>
      <c r="I3" s="12">
        <v>2230</v>
      </c>
      <c r="J3" s="12">
        <v>8820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1.8747142203932327E-2</v>
      </c>
      <c r="D5" s="5">
        <f>K5/3/3/3/3/3/3/3</f>
        <v>5.6241426611796978E-2</v>
      </c>
      <c r="E5" s="5">
        <f>K5/3/3/3/3/3/3</f>
        <v>0.16872427983539093</v>
      </c>
      <c r="F5" s="5">
        <f>K5/3/3/3/3/3</f>
        <v>0.50617283950617276</v>
      </c>
      <c r="G5" s="5">
        <f>K5/3/3/3/3</f>
        <v>1.5185185185185184</v>
      </c>
      <c r="H5" s="5">
        <f>K5/3/3/3</f>
        <v>4.5555555555555554</v>
      </c>
      <c r="I5" s="5">
        <f>K5/3/3</f>
        <v>13.666666666666666</v>
      </c>
      <c r="J5" s="5">
        <f>K5/3</f>
        <v>41</v>
      </c>
      <c r="K5" s="5">
        <v>123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-1.7270649263179016</v>
      </c>
      <c r="D6" s="5">
        <f t="shared" ref="D6:K6" si="0">LOG10(D5)</f>
        <v>-1.2499436715982393</v>
      </c>
      <c r="E6" s="5">
        <f t="shared" si="0"/>
        <v>-0.77282241687857678</v>
      </c>
      <c r="F6" s="5">
        <f t="shared" si="0"/>
        <v>-0.29570116215891434</v>
      </c>
      <c r="G6" s="5">
        <f t="shared" si="0"/>
        <v>0.18142009256074815</v>
      </c>
      <c r="H6" s="5">
        <f t="shared" si="0"/>
        <v>0.65854134728041058</v>
      </c>
      <c r="I6" s="5">
        <f t="shared" si="0"/>
        <v>1.1356626020000731</v>
      </c>
      <c r="J6" s="5">
        <f t="shared" si="0"/>
        <v>1.6127838567197355</v>
      </c>
      <c r="K6" s="5">
        <f t="shared" si="0"/>
        <v>2.0899051114393981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3.2471002793929567E-2</v>
      </c>
      <c r="N7" s="1">
        <f>(E5*D5)^0.5</f>
        <v>9.7413008381788693E-2</v>
      </c>
      <c r="O7" s="1">
        <f>(LOG10(C5)+LOG10(D5))/2</f>
        <v>-1.4885042989580706</v>
      </c>
      <c r="P7" s="1">
        <f>(LOG10(E5)+LOG10(D5))/2</f>
        <v>-1.011383044238408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s="6" t="s">
        <v>439</v>
      </c>
      <c r="F8" s="6" t="s">
        <v>439</v>
      </c>
      <c r="G8" t="s">
        <v>19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182</v>
      </c>
      <c r="M8">
        <f>(C5*D5)^0.5</f>
        <v>3.2471002793929567E-2</v>
      </c>
      <c r="N8" s="1">
        <f>(C5*D5)^0.5</f>
        <v>3.2471002793929567E-2</v>
      </c>
      <c r="O8" s="1">
        <f>(LOG10(C5)+LOG10(D5))/2</f>
        <v>-1.4885042989580706</v>
      </c>
      <c r="P8" s="1">
        <f>(LOG10(C5)+LOG10(D5))/2</f>
        <v>-1.4885042989580706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19</v>
      </c>
      <c r="H9" t="s">
        <v>18</v>
      </c>
      <c r="I9" s="6" t="s">
        <v>439</v>
      </c>
      <c r="J9" s="6" t="s">
        <v>439</v>
      </c>
      <c r="K9" s="6" t="s">
        <v>439</v>
      </c>
      <c r="L9" s="7" t="s">
        <v>192</v>
      </c>
      <c r="M9">
        <f>(E5*F5)^0.5</f>
        <v>0.29223902514536609</v>
      </c>
      <c r="N9" s="1">
        <f>(E5*F5)^0.5</f>
        <v>0.29223902514536609</v>
      </c>
      <c r="O9" s="1">
        <f>(LOG10(E5)+LOG10(F5))/2</f>
        <v>-0.53426178951874559</v>
      </c>
      <c r="P9" s="1">
        <f>(LOG10(E5)+LOG10(F5))/2</f>
        <v>-0.53426178951874559</v>
      </c>
    </row>
    <row r="10" spans="1:16" x14ac:dyDescent="0.25">
      <c r="A10">
        <v>4</v>
      </c>
      <c r="B10" t="s">
        <v>34</v>
      </c>
      <c r="C10" t="s">
        <v>19</v>
      </c>
      <c r="D10" t="s">
        <v>19</v>
      </c>
      <c r="E10" t="s">
        <v>18</v>
      </c>
      <c r="F10" t="s">
        <v>18</v>
      </c>
      <c r="G10" t="s">
        <v>18</v>
      </c>
      <c r="H10" t="s">
        <v>19</v>
      </c>
      <c r="I10" s="6" t="s">
        <v>439</v>
      </c>
      <c r="J10" s="6" t="s">
        <v>439</v>
      </c>
      <c r="K10" s="6" t="s">
        <v>439</v>
      </c>
      <c r="L10" t="s">
        <v>204</v>
      </c>
      <c r="M10">
        <f>(G5*H5)^0.5</f>
        <v>2.6301512263082949</v>
      </c>
      <c r="N10" s="1" t="e">
        <f>(K5*#REF!)^0.5</f>
        <v>#REF!</v>
      </c>
      <c r="O10" s="1">
        <f>(LOG10(G5)+LOG10(H5))/2</f>
        <v>0.41998071992057939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18</v>
      </c>
      <c r="G11" s="6" t="s">
        <v>439</v>
      </c>
      <c r="H11" t="s">
        <v>19</v>
      </c>
      <c r="I11" s="6" t="s">
        <v>439</v>
      </c>
      <c r="J11" s="6" t="s">
        <v>439</v>
      </c>
      <c r="K11" s="6" t="s">
        <v>439</v>
      </c>
      <c r="L11" s="7" t="s">
        <v>212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19</v>
      </c>
      <c r="E12" t="s">
        <v>19</v>
      </c>
      <c r="F12" t="s">
        <v>19</v>
      </c>
      <c r="G12" s="6" t="s">
        <v>439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217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t="s">
        <v>18</v>
      </c>
      <c r="F13" t="s">
        <v>18</v>
      </c>
      <c r="G13" t="s">
        <v>18</v>
      </c>
      <c r="H13" t="s">
        <v>19</v>
      </c>
      <c r="I13" t="s">
        <v>18</v>
      </c>
      <c r="J13" s="6" t="s">
        <v>439</v>
      </c>
      <c r="K13" s="6" t="s">
        <v>439</v>
      </c>
      <c r="L13" s="7" t="s">
        <v>224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t="s">
        <v>18</v>
      </c>
      <c r="F14" t="s">
        <v>19</v>
      </c>
      <c r="G14" t="s">
        <v>18</v>
      </c>
      <c r="H14" t="s">
        <v>19</v>
      </c>
      <c r="I14" s="6" t="s">
        <v>439</v>
      </c>
      <c r="J14" s="6" t="s">
        <v>439</v>
      </c>
      <c r="K14" s="6" t="s">
        <v>439</v>
      </c>
      <c r="L14" s="7" t="s">
        <v>205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213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E17" s="6" t="s">
        <v>439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s="7" t="s">
        <v>239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t="s">
        <v>18</v>
      </c>
      <c r="I18" t="s">
        <v>19</v>
      </c>
      <c r="J18" s="6" t="s">
        <v>439</v>
      </c>
      <c r="K18" s="6" t="s">
        <v>439</v>
      </c>
      <c r="L18" s="7" t="s">
        <v>245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t="s">
        <v>214</v>
      </c>
      <c r="G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s="7" t="s">
        <v>250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214</v>
      </c>
      <c r="E20" t="s">
        <v>214</v>
      </c>
      <c r="F20" s="6" t="s">
        <v>439</v>
      </c>
      <c r="G20" s="6" t="s">
        <v>439</v>
      </c>
      <c r="H20" s="6" t="s">
        <v>439</v>
      </c>
      <c r="I20" s="6" t="s">
        <v>439</v>
      </c>
      <c r="J20" s="6" t="s">
        <v>439</v>
      </c>
      <c r="K20" s="6" t="s">
        <v>439</v>
      </c>
      <c r="L20" s="7" t="s">
        <v>256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t="s">
        <v>214</v>
      </c>
      <c r="F21" t="s">
        <v>214</v>
      </c>
      <c r="G21" t="s">
        <v>214</v>
      </c>
      <c r="H21" t="s">
        <v>214</v>
      </c>
      <c r="I21" s="6" t="s">
        <v>439</v>
      </c>
      <c r="J21" s="6" t="s">
        <v>439</v>
      </c>
      <c r="K21" s="6" t="s">
        <v>439</v>
      </c>
      <c r="L21" s="7" t="s">
        <v>192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18</v>
      </c>
      <c r="F22" t="s">
        <v>214</v>
      </c>
      <c r="G22" t="s">
        <v>214</v>
      </c>
      <c r="H22" s="6" t="s">
        <v>439</v>
      </c>
      <c r="I22" s="6" t="s">
        <v>439</v>
      </c>
      <c r="J22" s="6" t="s">
        <v>439</v>
      </c>
      <c r="K22" s="6" t="s">
        <v>439</v>
      </c>
      <c r="L22" s="7" t="s">
        <v>183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7.8904536789248851</v>
      </c>
      <c r="N26" s="1">
        <f>(I5*J5)^0.5</f>
        <v>23.671361036774655</v>
      </c>
      <c r="O26" s="1">
        <f>(LOG10(H5)+LOG10(I5))/2</f>
        <v>0.89710197464024177</v>
      </c>
      <c r="P26" s="1">
        <f>(LOG10(I5)+LOG10(J5))/2</f>
        <v>1.3742232293599042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0.36405119538665975</v>
      </c>
      <c r="N27" t="e">
        <f>(PRODUCT(N7:N26))^(1/5)</f>
        <v>#REF!</v>
      </c>
      <c r="O27">
        <f>AVERAGE(O7:O26)</f>
        <v>-0.438837538574813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0.9731402352661731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3651</v>
      </c>
      <c r="D36" s="12">
        <v>340</v>
      </c>
      <c r="E36" s="12">
        <v>1756</v>
      </c>
      <c r="F36" s="12">
        <v>7445</v>
      </c>
      <c r="G36" s="12">
        <v>4134</v>
      </c>
      <c r="H36" s="12">
        <v>1723</v>
      </c>
      <c r="I36" s="12">
        <v>2230</v>
      </c>
      <c r="J36" s="12">
        <v>8820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1.8747142203932327E-2</v>
      </c>
      <c r="D37" s="5">
        <f>K37/3/3/3/3/3/3/3</f>
        <v>5.6241426611796978E-2</v>
      </c>
      <c r="E37" s="5">
        <f>K37/3/3/3/3/3/3</f>
        <v>0.16872427983539093</v>
      </c>
      <c r="F37" s="5">
        <f>K37/3/3/3/3/3</f>
        <v>0.50617283950617276</v>
      </c>
      <c r="G37" s="5">
        <f>K37/3/3/3/3</f>
        <v>1.5185185185185184</v>
      </c>
      <c r="H37" s="5">
        <f>K37/3/3/3</f>
        <v>4.5555555555555554</v>
      </c>
      <c r="I37" s="5">
        <f>K37/3/3</f>
        <v>13.666666666666666</v>
      </c>
      <c r="J37" s="5">
        <f>K37/3</f>
        <v>41</v>
      </c>
      <c r="K37" s="5">
        <v>123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9.7413008381788693E-2</v>
      </c>
      <c r="N38" s="1">
        <f>(E37*F37)^0.5</f>
        <v>0.29223902514536609</v>
      </c>
      <c r="O38" s="1">
        <f>(LOG10(E37)+LOG10(D37))/2</f>
        <v>-1.011383044238408</v>
      </c>
      <c r="P38" s="1">
        <f>(LOG10(E37)+LOG10(F37))/2</f>
        <v>-0.53426178951874559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s="6" t="s">
        <v>439</v>
      </c>
      <c r="F39" s="6" t="s">
        <v>439</v>
      </c>
      <c r="G39" t="s">
        <v>19</v>
      </c>
      <c r="H39" t="s">
        <v>19</v>
      </c>
      <c r="I39" t="s">
        <v>19</v>
      </c>
      <c r="J39" s="6" t="s">
        <v>439</v>
      </c>
      <c r="K39" s="6" t="s">
        <v>439</v>
      </c>
      <c r="L39" s="7" t="s">
        <v>182</v>
      </c>
      <c r="M39">
        <f>(E37*F37)^0.5</f>
        <v>0.29223902514536609</v>
      </c>
      <c r="N39" s="1">
        <f>(E37*F37)^0.5</f>
        <v>0.29223902514536609</v>
      </c>
      <c r="O39" s="1">
        <f>(LOG10(E37)+LOG10(F37))/2</f>
        <v>-0.53426178951874559</v>
      </c>
      <c r="P39" s="1">
        <f>(LOG10(E37)+LOG10(F37))/2</f>
        <v>-0.53426178951874559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192</v>
      </c>
      <c r="M40">
        <f>(E37*F37)^0.5</f>
        <v>0.29223902514536609</v>
      </c>
      <c r="N40" s="1">
        <f>(E37*F37)^0.5</f>
        <v>0.29223902514536609</v>
      </c>
      <c r="O40" s="1">
        <f>(LOG10(E37)+LOG10(F37))/2</f>
        <v>-0.53426178951874559</v>
      </c>
      <c r="P40" s="1">
        <f>(LOG10(E37)+LOG10(F37))/2</f>
        <v>-0.53426178951874559</v>
      </c>
    </row>
    <row r="41" spans="1:16" x14ac:dyDescent="0.25">
      <c r="A41">
        <v>4</v>
      </c>
      <c r="B41" t="s">
        <v>34</v>
      </c>
      <c r="C41" t="s">
        <v>19</v>
      </c>
      <c r="D41" t="s">
        <v>19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s="6" t="s">
        <v>439</v>
      </c>
      <c r="K41" s="6" t="s">
        <v>439</v>
      </c>
      <c r="L41" s="7" t="s">
        <v>205</v>
      </c>
      <c r="M41">
        <f>(J37*K37)^0.5</f>
        <v>71.014083110323966</v>
      </c>
      <c r="N41" s="1">
        <f>(J37*K37)^0.5</f>
        <v>71.014083110323966</v>
      </c>
      <c r="O41" s="1">
        <f>(LOG10(J37)+LOG10(K37))/2</f>
        <v>1.8513444840795668</v>
      </c>
      <c r="P41" s="1">
        <f>(LOG10(J37)+LOG10(K37))/2</f>
        <v>1.8513444840795668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s="6" t="s">
        <v>439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213</v>
      </c>
      <c r="M42">
        <f>(H37*I37)^0.5</f>
        <v>7.8904536789248851</v>
      </c>
      <c r="N42" s="1">
        <f>(H37*I37)^0.5</f>
        <v>7.8904536789248851</v>
      </c>
      <c r="O42" s="1">
        <f>(LOG10(H37)+LOG10(I37))/2</f>
        <v>0.89710197464024177</v>
      </c>
      <c r="P42" s="1">
        <f>(LOG10(I37)+LOG10(J37))/2</f>
        <v>1.3742232293599042</v>
      </c>
    </row>
    <row r="43" spans="1:16" x14ac:dyDescent="0.25">
      <c r="A43">
        <v>6</v>
      </c>
      <c r="B43" t="s">
        <v>36</v>
      </c>
      <c r="C43" t="s">
        <v>19</v>
      </c>
      <c r="D43" t="s">
        <v>18</v>
      </c>
      <c r="E43" s="6" t="s">
        <v>439</v>
      </c>
      <c r="F43" t="s">
        <v>18</v>
      </c>
      <c r="G43" t="s">
        <v>18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192</v>
      </c>
    </row>
    <row r="44" spans="1:16" x14ac:dyDescent="0.25">
      <c r="A44">
        <v>7</v>
      </c>
      <c r="B44" t="s">
        <v>37</v>
      </c>
      <c r="C44" t="s">
        <v>18</v>
      </c>
      <c r="D44" t="s">
        <v>214</v>
      </c>
      <c r="E44" t="s">
        <v>18</v>
      </c>
      <c r="F44" t="s">
        <v>18</v>
      </c>
      <c r="G44" t="s">
        <v>18</v>
      </c>
      <c r="H44" t="s">
        <v>214</v>
      </c>
      <c r="I44" t="s">
        <v>18</v>
      </c>
      <c r="J44" s="6" t="s">
        <v>439</v>
      </c>
      <c r="K44" s="6" t="s">
        <v>439</v>
      </c>
      <c r="L44" s="6" t="s">
        <v>225</v>
      </c>
    </row>
    <row r="45" spans="1:16" x14ac:dyDescent="0.25">
      <c r="A45">
        <v>8</v>
      </c>
      <c r="B45" t="s">
        <v>38</v>
      </c>
      <c r="C45" t="s">
        <v>18</v>
      </c>
      <c r="D45" t="s">
        <v>214</v>
      </c>
      <c r="E45" t="s">
        <v>18</v>
      </c>
      <c r="F45" t="s">
        <v>19</v>
      </c>
      <c r="G45" t="s">
        <v>18</v>
      </c>
      <c r="H45" t="s">
        <v>19</v>
      </c>
      <c r="I45" s="6" t="s">
        <v>439</v>
      </c>
      <c r="J45" s="6" t="s">
        <v>439</v>
      </c>
      <c r="K45" s="6" t="s">
        <v>439</v>
      </c>
      <c r="L45" s="6" t="s">
        <v>205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E46" t="s">
        <v>18</v>
      </c>
      <c r="F46" t="s">
        <v>214</v>
      </c>
      <c r="G46" t="s">
        <v>214</v>
      </c>
      <c r="H46" t="s">
        <v>214</v>
      </c>
      <c r="I46" s="6" t="s">
        <v>439</v>
      </c>
      <c r="J46" s="6" t="s">
        <v>439</v>
      </c>
      <c r="K46" s="6" t="s">
        <v>439</v>
      </c>
      <c r="L46" s="6" t="s">
        <v>213</v>
      </c>
    </row>
    <row r="47" spans="1:16" x14ac:dyDescent="0.25">
      <c r="A47">
        <v>10</v>
      </c>
      <c r="B47" t="s">
        <v>40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E48" s="20" t="s">
        <v>19</v>
      </c>
      <c r="F48" s="9" t="s">
        <v>19</v>
      </c>
      <c r="G48" s="9" t="s">
        <v>19</v>
      </c>
      <c r="H48" s="6" t="s">
        <v>439</v>
      </c>
      <c r="I48" s="20" t="s">
        <v>19</v>
      </c>
      <c r="J48" s="6" t="s">
        <v>439</v>
      </c>
      <c r="K48" s="6" t="s">
        <v>439</v>
      </c>
      <c r="L48" s="6" t="s">
        <v>240</v>
      </c>
    </row>
    <row r="49" spans="1:16" x14ac:dyDescent="0.25">
      <c r="A49">
        <v>12</v>
      </c>
      <c r="B49" t="s">
        <v>42</v>
      </c>
      <c r="C49" t="s">
        <v>19</v>
      </c>
      <c r="D49" t="s">
        <v>19</v>
      </c>
      <c r="E49" s="20" t="s">
        <v>19</v>
      </c>
      <c r="F49" t="s">
        <v>18</v>
      </c>
      <c r="G49" t="s">
        <v>18</v>
      </c>
      <c r="H49" t="s">
        <v>18</v>
      </c>
      <c r="I49" t="s">
        <v>19</v>
      </c>
      <c r="J49" s="6" t="s">
        <v>439</v>
      </c>
      <c r="K49" s="6" t="s">
        <v>439</v>
      </c>
      <c r="L49" s="6" t="s">
        <v>246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t="s">
        <v>18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s="6" t="s">
        <v>250</v>
      </c>
    </row>
    <row r="51" spans="1:16" x14ac:dyDescent="0.25">
      <c r="A51">
        <v>14</v>
      </c>
      <c r="B51" t="s">
        <v>44</v>
      </c>
      <c r="C51" t="s">
        <v>18</v>
      </c>
      <c r="D51" t="s">
        <v>214</v>
      </c>
      <c r="E51" t="s">
        <v>214</v>
      </c>
      <c r="F51" t="s">
        <v>214</v>
      </c>
      <c r="G51" s="6" t="s">
        <v>439</v>
      </c>
      <c r="H51" s="6" t="s">
        <v>439</v>
      </c>
      <c r="I51" s="6" t="s">
        <v>439</v>
      </c>
      <c r="J51" s="6" t="s">
        <v>439</v>
      </c>
      <c r="K51" s="6" t="s">
        <v>439</v>
      </c>
      <c r="L51" s="6" t="s">
        <v>256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t="s">
        <v>214</v>
      </c>
      <c r="F52" t="s">
        <v>214</v>
      </c>
      <c r="G52" t="s">
        <v>214</v>
      </c>
      <c r="H52" t="s">
        <v>214</v>
      </c>
      <c r="I52" t="s">
        <v>18</v>
      </c>
      <c r="J52" s="6" t="s">
        <v>439</v>
      </c>
      <c r="K52" s="6" t="s">
        <v>439</v>
      </c>
      <c r="L52" s="6" t="s">
        <v>192</v>
      </c>
    </row>
    <row r="53" spans="1:16" x14ac:dyDescent="0.25">
      <c r="A53">
        <v>16</v>
      </c>
      <c r="B53" t="s">
        <v>46</v>
      </c>
      <c r="C53" t="s">
        <v>18</v>
      </c>
      <c r="D53" t="s">
        <v>214</v>
      </c>
      <c r="E53" t="s">
        <v>18</v>
      </c>
      <c r="F53" s="6" t="s">
        <v>439</v>
      </c>
      <c r="G53" s="6" t="s">
        <v>439</v>
      </c>
      <c r="H53" s="6" t="s">
        <v>439</v>
      </c>
      <c r="I53" s="6" t="s">
        <v>439</v>
      </c>
      <c r="J53" s="6" t="s">
        <v>439</v>
      </c>
      <c r="K53" s="6" t="s">
        <v>439</v>
      </c>
      <c r="L53" s="6" t="s">
        <v>183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</v>
      </c>
      <c r="F58">
        <f t="shared" si="1"/>
        <v>0</v>
      </c>
      <c r="G58">
        <f t="shared" si="1"/>
        <v>0.2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1.3605295130915278</v>
      </c>
      <c r="N58">
        <f>(PRODUCT(N38:N42))^(1/5)</f>
        <v>1.694853708718151</v>
      </c>
      <c r="O58">
        <f>AVERAGE(O38:O42)</f>
        <v>0.13370796708878188</v>
      </c>
      <c r="P58">
        <f>AVERAGE(P38:P42)</f>
        <v>0.32455646897664681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41" zoomScaleNormal="100" workbookViewId="0">
      <selection activeCell="K38" sqref="K38:K53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4618</v>
      </c>
      <c r="D3" s="12">
        <v>1307</v>
      </c>
      <c r="E3" s="12">
        <v>2624</v>
      </c>
      <c r="F3" s="12">
        <v>8403</v>
      </c>
      <c r="G3" s="12">
        <v>5182</v>
      </c>
      <c r="H3" s="12">
        <v>6518</v>
      </c>
      <c r="I3" s="12">
        <v>3208</v>
      </c>
      <c r="J3" s="12">
        <v>887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1.1736015851242189E-2</v>
      </c>
      <c r="D5" s="5">
        <f>K5/3/3/3/3/3/3/3</f>
        <v>3.5208047553726564E-2</v>
      </c>
      <c r="E5" s="5">
        <f>K5/3/3/3/3/3/3</f>
        <v>0.10562414266117968</v>
      </c>
      <c r="F5" s="5">
        <f>K5/3/3/3/3/3</f>
        <v>0.31687242798353904</v>
      </c>
      <c r="G5" s="5">
        <f>K5/3/3/3/3</f>
        <v>0.95061728395061718</v>
      </c>
      <c r="H5" s="5">
        <f>K5/3/3/3</f>
        <v>2.8518518518518516</v>
      </c>
      <c r="I5" s="5">
        <f>K5/3/3</f>
        <v>8.5555555555555554</v>
      </c>
      <c r="J5" s="5">
        <f>K5/3</f>
        <v>25.666666666666668</v>
      </c>
      <c r="K5" s="5">
        <v>77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-1.9304793125848176</v>
      </c>
      <c r="D6" s="5">
        <f t="shared" ref="D6:K6" si="0">LOG10(D5)</f>
        <v>-1.4533580578651553</v>
      </c>
      <c r="E6" s="5">
        <f t="shared" si="0"/>
        <v>-0.97623680314549277</v>
      </c>
      <c r="F6" s="5">
        <f t="shared" si="0"/>
        <v>-0.49911554842583039</v>
      </c>
      <c r="G6" s="5">
        <f t="shared" si="0"/>
        <v>-2.1994293706167928E-2</v>
      </c>
      <c r="H6" s="5">
        <f t="shared" si="0"/>
        <v>0.45512696101349454</v>
      </c>
      <c r="I6" s="5">
        <f t="shared" si="0"/>
        <v>0.93224821573315697</v>
      </c>
      <c r="J6" s="5">
        <f t="shared" si="0"/>
        <v>1.4093694704528195</v>
      </c>
      <c r="K6" s="5">
        <f t="shared" si="0"/>
        <v>1.8864907251724818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2.0327375732785178E-2</v>
      </c>
      <c r="N7" s="1">
        <f>(E5*D5)^0.5</f>
        <v>6.0982127198355524E-2</v>
      </c>
      <c r="O7" s="1">
        <f>(LOG10(C5)+LOG10(D5))/2</f>
        <v>-1.6919186852249863</v>
      </c>
      <c r="P7" s="1">
        <f>(LOG10(E5)+LOG10(D5))/2</f>
        <v>-1.214797430505324</v>
      </c>
    </row>
    <row r="8" spans="1:16" x14ac:dyDescent="0.25">
      <c r="A8">
        <v>2</v>
      </c>
      <c r="B8" t="s">
        <v>32</v>
      </c>
      <c r="C8" s="9" t="s">
        <v>214</v>
      </c>
      <c r="D8" s="9" t="s">
        <v>214</v>
      </c>
      <c r="E8" t="s">
        <v>18</v>
      </c>
      <c r="F8" t="s">
        <v>18</v>
      </c>
      <c r="G8" s="9" t="s">
        <v>214</v>
      </c>
      <c r="H8" s="6" t="s">
        <v>439</v>
      </c>
      <c r="I8" s="6" t="s">
        <v>439</v>
      </c>
      <c r="J8" s="6" t="s">
        <v>439</v>
      </c>
      <c r="K8" s="6" t="s">
        <v>439</v>
      </c>
      <c r="L8" s="7"/>
      <c r="M8">
        <f>(C5*D5)^0.5</f>
        <v>2.0327375732785178E-2</v>
      </c>
      <c r="N8" s="1">
        <f>(C5*D5)^0.5</f>
        <v>2.0327375732785178E-2</v>
      </c>
      <c r="O8" s="1">
        <f>(LOG10(C5)+LOG10(D5))/2</f>
        <v>-1.6919186852249863</v>
      </c>
      <c r="P8" s="1">
        <f>(LOG10(C5)+LOG10(D5))/2</f>
        <v>-1.6919186852249863</v>
      </c>
    </row>
    <row r="9" spans="1:16" x14ac:dyDescent="0.25">
      <c r="A9">
        <v>3</v>
      </c>
      <c r="B9" t="s">
        <v>33</v>
      </c>
      <c r="C9" s="9" t="s">
        <v>214</v>
      </c>
      <c r="D9" s="9" t="s">
        <v>214</v>
      </c>
      <c r="E9" t="s">
        <v>18</v>
      </c>
      <c r="F9" t="s">
        <v>18</v>
      </c>
      <c r="G9" t="s">
        <v>18</v>
      </c>
      <c r="H9" t="s">
        <v>18</v>
      </c>
      <c r="I9" s="6" t="s">
        <v>439</v>
      </c>
      <c r="J9" s="6" t="s">
        <v>439</v>
      </c>
      <c r="K9" s="6" t="s">
        <v>439</v>
      </c>
      <c r="L9" s="7" t="s">
        <v>266</v>
      </c>
      <c r="M9">
        <f>(E5*F5)^0.5</f>
        <v>0.18294638159506657</v>
      </c>
      <c r="N9" s="1">
        <f>(E5*F5)^0.5</f>
        <v>0.18294638159506657</v>
      </c>
      <c r="O9" s="1">
        <f>(LOG10(E5)+LOG10(F5))/2</f>
        <v>-0.73767617578566158</v>
      </c>
      <c r="P9" s="1">
        <f>(LOG10(E5)+LOG10(F5))/2</f>
        <v>-0.73767617578566158</v>
      </c>
    </row>
    <row r="10" spans="1:16" x14ac:dyDescent="0.25">
      <c r="A10">
        <v>4</v>
      </c>
      <c r="B10" t="s">
        <v>34</v>
      </c>
      <c r="C10" t="s">
        <v>214</v>
      </c>
      <c r="D10" t="s">
        <v>18</v>
      </c>
      <c r="E10" t="s">
        <v>18</v>
      </c>
      <c r="F10" t="s">
        <v>214</v>
      </c>
      <c r="G10" t="s">
        <v>18</v>
      </c>
      <c r="H10" t="s">
        <v>18</v>
      </c>
      <c r="I10" s="6" t="s">
        <v>439</v>
      </c>
      <c r="J10" s="6" t="s">
        <v>439</v>
      </c>
      <c r="K10" s="6" t="s">
        <v>439</v>
      </c>
      <c r="L10" t="s">
        <v>268</v>
      </c>
      <c r="M10">
        <f>(G5*H5)^0.5</f>
        <v>1.6465174343555993</v>
      </c>
      <c r="N10" s="1" t="e">
        <f>(K5*#REF!)^0.5</f>
        <v>#REF!</v>
      </c>
      <c r="O10" s="1">
        <f>(LOG10(G5)+LOG10(H5))/2</f>
        <v>0.21656633365366329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s="9" t="s">
        <v>214</v>
      </c>
      <c r="D11" s="9" t="s">
        <v>214</v>
      </c>
      <c r="E11" t="s">
        <v>18</v>
      </c>
      <c r="F11" t="s">
        <v>18</v>
      </c>
      <c r="G11" t="s">
        <v>18</v>
      </c>
      <c r="H11" t="s">
        <v>18</v>
      </c>
      <c r="I11" s="9" t="s">
        <v>214</v>
      </c>
      <c r="J11" s="6" t="s">
        <v>439</v>
      </c>
      <c r="K11" s="6" t="s">
        <v>439</v>
      </c>
      <c r="L11" t="s">
        <v>181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E12" t="s">
        <v>18</v>
      </c>
      <c r="F12" t="s">
        <v>214</v>
      </c>
      <c r="G12" s="6" t="s">
        <v>439</v>
      </c>
      <c r="H12" s="6" t="s">
        <v>439</v>
      </c>
      <c r="I12" s="6" t="s">
        <v>439</v>
      </c>
      <c r="J12" s="6" t="s">
        <v>439</v>
      </c>
      <c r="K12" s="6" t="s">
        <v>439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E13" t="s">
        <v>18</v>
      </c>
      <c r="F13" t="s">
        <v>18</v>
      </c>
      <c r="G13" t="s">
        <v>18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281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214</v>
      </c>
      <c r="D14" t="s">
        <v>214</v>
      </c>
      <c r="E14" t="s">
        <v>18</v>
      </c>
      <c r="F14" s="9" t="s">
        <v>214</v>
      </c>
      <c r="G14" s="9" t="s">
        <v>214</v>
      </c>
      <c r="H14" s="9" t="s">
        <v>214</v>
      </c>
      <c r="I14" s="6" t="s">
        <v>439</v>
      </c>
      <c r="J14" s="6" t="s">
        <v>439</v>
      </c>
      <c r="K14" s="6" t="s">
        <v>439</v>
      </c>
      <c r="L14" t="s">
        <v>286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18</v>
      </c>
      <c r="D15" s="9" t="s">
        <v>214</v>
      </c>
      <c r="E15" t="s">
        <v>18</v>
      </c>
      <c r="F15" t="s">
        <v>18</v>
      </c>
      <c r="G15" s="9" t="s">
        <v>214</v>
      </c>
      <c r="H15" s="9" t="s">
        <v>214</v>
      </c>
      <c r="I15" s="9" t="s">
        <v>214</v>
      </c>
      <c r="J15" s="6" t="s">
        <v>439</v>
      </c>
      <c r="K15" s="6" t="s">
        <v>439</v>
      </c>
      <c r="L15" t="s">
        <v>243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214</v>
      </c>
      <c r="F16" t="s">
        <v>18</v>
      </c>
      <c r="G16" t="s">
        <v>18</v>
      </c>
      <c r="H16" s="6" t="s">
        <v>439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18</v>
      </c>
      <c r="E17" t="s">
        <v>18</v>
      </c>
      <c r="F17" t="s">
        <v>214</v>
      </c>
      <c r="G17" t="s">
        <v>214</v>
      </c>
      <c r="H17" t="s">
        <v>214</v>
      </c>
      <c r="I17" s="6" t="s">
        <v>439</v>
      </c>
      <c r="J17" s="6" t="s">
        <v>439</v>
      </c>
      <c r="K17" s="6" t="s">
        <v>439</v>
      </c>
      <c r="L17" t="s">
        <v>297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E18" t="s">
        <v>18</v>
      </c>
      <c r="F18" t="s">
        <v>18</v>
      </c>
      <c r="G18" t="s">
        <v>18</v>
      </c>
      <c r="H18" t="s">
        <v>18</v>
      </c>
      <c r="I18" s="6" t="s">
        <v>439</v>
      </c>
      <c r="J18" s="6" t="s">
        <v>439</v>
      </c>
      <c r="K18" s="6" t="s">
        <v>439</v>
      </c>
      <c r="L18" t="s">
        <v>241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t="s">
        <v>18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243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214</v>
      </c>
      <c r="I20" s="6" t="s">
        <v>439</v>
      </c>
      <c r="J20" s="6" t="s">
        <v>439</v>
      </c>
      <c r="K20" s="6" t="s">
        <v>439</v>
      </c>
      <c r="L20" t="s">
        <v>243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E21" t="s">
        <v>18</v>
      </c>
      <c r="F21" t="s">
        <v>18</v>
      </c>
      <c r="G21" t="s">
        <v>18</v>
      </c>
      <c r="H21" t="s">
        <v>214</v>
      </c>
      <c r="I21" s="6" t="s">
        <v>439</v>
      </c>
      <c r="J21" s="6" t="s">
        <v>439</v>
      </c>
      <c r="K21" s="6" t="s">
        <v>439</v>
      </c>
      <c r="L21" t="s">
        <v>306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214</v>
      </c>
      <c r="I22" t="s">
        <v>214</v>
      </c>
      <c r="J22" s="6" t="s">
        <v>439</v>
      </c>
      <c r="K22" s="6" t="s">
        <v>439</v>
      </c>
      <c r="L22" t="s">
        <v>243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4.9395523030667983</v>
      </c>
      <c r="N26" s="1">
        <f>(I5*J5)^0.5</f>
        <v>14.818656909200396</v>
      </c>
      <c r="O26" s="1">
        <f>(LOG10(H5)+LOG10(I5))/2</f>
        <v>0.69368758837332578</v>
      </c>
      <c r="P26" s="1">
        <f>(LOG10(I5)+LOG10(J5))/2</f>
        <v>1.1708088430929882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0.22790196784368125</v>
      </c>
      <c r="N27" t="e">
        <f>(PRODUCT(N7:N26))^(1/5)</f>
        <v>#REF!</v>
      </c>
      <c r="O27">
        <f>AVERAGE(O7:O26)</f>
        <v>-0.6422519248417291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0.97314023526617266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4618</v>
      </c>
      <c r="D36" s="12">
        <v>1307</v>
      </c>
      <c r="E36" s="12">
        <v>2624</v>
      </c>
      <c r="F36" s="12">
        <v>8403</v>
      </c>
      <c r="G36" s="12">
        <v>5182</v>
      </c>
      <c r="H36" s="12">
        <v>6518</v>
      </c>
      <c r="I36" s="12">
        <v>3208</v>
      </c>
      <c r="J36" s="12">
        <v>887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1.1736015851242189E-2</v>
      </c>
      <c r="D37" s="5">
        <f>K37/3/3/3/3/3/3/3</f>
        <v>3.5208047553726564E-2</v>
      </c>
      <c r="E37" s="5">
        <f>K37/3/3/3/3/3/3</f>
        <v>0.10562414266117968</v>
      </c>
      <c r="F37" s="5">
        <f>K37/3/3/3/3/3</f>
        <v>0.31687242798353904</v>
      </c>
      <c r="G37" s="5">
        <f>K37/3/3/3/3</f>
        <v>0.95061728395061718</v>
      </c>
      <c r="H37" s="5">
        <f>K37/3/3/3</f>
        <v>2.8518518518518516</v>
      </c>
      <c r="I37" s="5">
        <f>K37/3/3</f>
        <v>8.5555555555555554</v>
      </c>
      <c r="J37" s="5">
        <f>K37/3</f>
        <v>25.666666666666668</v>
      </c>
      <c r="K37" s="5">
        <v>77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6.0982127198355524E-2</v>
      </c>
      <c r="N38" s="1">
        <f>(E37*F37)^0.5</f>
        <v>0.18294638159506657</v>
      </c>
      <c r="O38" s="1">
        <f>(LOG10(E37)+LOG10(D37))/2</f>
        <v>-1.214797430505324</v>
      </c>
      <c r="P38" s="1">
        <f>(LOG10(E37)+LOG10(F37))/2</f>
        <v>-0.73767617578566158</v>
      </c>
    </row>
    <row r="39" spans="1:16" x14ac:dyDescent="0.25">
      <c r="A39">
        <v>2</v>
      </c>
      <c r="B39" t="s">
        <v>32</v>
      </c>
      <c r="C39" t="s">
        <v>19</v>
      </c>
      <c r="D39" t="s">
        <v>18</v>
      </c>
      <c r="E39" t="s">
        <v>18</v>
      </c>
      <c r="F39" t="s">
        <v>18</v>
      </c>
      <c r="G39" s="6" t="s">
        <v>439</v>
      </c>
      <c r="H39" s="6" t="s">
        <v>439</v>
      </c>
      <c r="I39" s="6" t="s">
        <v>439</v>
      </c>
      <c r="J39" t="s">
        <v>18</v>
      </c>
      <c r="K39" s="6" t="s">
        <v>439</v>
      </c>
      <c r="L39" s="7"/>
      <c r="M39">
        <f>(E37*F37)^0.5</f>
        <v>0.18294638159506657</v>
      </c>
      <c r="N39" s="1">
        <f>(E37*F37)^0.5</f>
        <v>0.18294638159506657</v>
      </c>
      <c r="O39" s="1">
        <f>(LOG10(E37)+LOG10(F37))/2</f>
        <v>-0.73767617578566158</v>
      </c>
      <c r="P39" s="1">
        <f>(LOG10(E37)+LOG10(F37))/2</f>
        <v>-0.73767617578566158</v>
      </c>
    </row>
    <row r="40" spans="1:16" x14ac:dyDescent="0.25">
      <c r="A40">
        <v>3</v>
      </c>
      <c r="B40" t="s">
        <v>33</v>
      </c>
      <c r="C40" s="9" t="s">
        <v>214</v>
      </c>
      <c r="D40" s="9" t="s">
        <v>214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267</v>
      </c>
      <c r="M40">
        <f>(E37*F37)^0.5</f>
        <v>0.18294638159506657</v>
      </c>
      <c r="N40" s="1">
        <f>(E37*F37)^0.5</f>
        <v>0.18294638159506657</v>
      </c>
      <c r="O40" s="1">
        <f>(LOG10(E37)+LOG10(F37))/2</f>
        <v>-0.73767617578566158</v>
      </c>
      <c r="P40" s="1">
        <f>(LOG10(E37)+LOG10(F37))/2</f>
        <v>-0.73767617578566158</v>
      </c>
    </row>
    <row r="41" spans="1:16" x14ac:dyDescent="0.25">
      <c r="A41">
        <v>4</v>
      </c>
      <c r="B41" t="s">
        <v>34</v>
      </c>
      <c r="C41" s="9" t="s">
        <v>214</v>
      </c>
      <c r="D41" s="9" t="s">
        <v>214</v>
      </c>
      <c r="E41" t="s">
        <v>18</v>
      </c>
      <c r="F41" t="s">
        <v>18</v>
      </c>
      <c r="G41" t="s">
        <v>18</v>
      </c>
      <c r="H41" t="s">
        <v>18</v>
      </c>
      <c r="I41" s="9" t="s">
        <v>214</v>
      </c>
      <c r="J41" s="6" t="s">
        <v>439</v>
      </c>
      <c r="K41" s="6" t="s">
        <v>439</v>
      </c>
      <c r="L41" s="7" t="s">
        <v>269</v>
      </c>
      <c r="M41">
        <f>(J37*K37)^0.5</f>
        <v>44.455970727601184</v>
      </c>
      <c r="N41" s="1">
        <f>(J37*K37)^0.5</f>
        <v>44.455970727601184</v>
      </c>
      <c r="O41" s="1">
        <f>(LOG10(J37)+LOG10(K37))/2</f>
        <v>1.6479300978126505</v>
      </c>
      <c r="P41" s="1">
        <f>(LOG10(J37)+LOG10(K37))/2</f>
        <v>1.6479300978126505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E42" t="s">
        <v>18</v>
      </c>
      <c r="F42" t="s">
        <v>18</v>
      </c>
      <c r="G42" t="s">
        <v>18</v>
      </c>
      <c r="H42" t="s">
        <v>214</v>
      </c>
      <c r="I42" t="s">
        <v>18</v>
      </c>
      <c r="J42" s="6" t="s">
        <v>439</v>
      </c>
      <c r="K42" s="6" t="s">
        <v>439</v>
      </c>
      <c r="L42" s="6" t="s">
        <v>274</v>
      </c>
      <c r="M42">
        <f>(H37*I37)^0.5</f>
        <v>4.9395523030667983</v>
      </c>
      <c r="N42" s="1">
        <f>(H37*I37)^0.5</f>
        <v>4.9395523030667983</v>
      </c>
      <c r="O42" s="1">
        <f>(LOG10(H37)+LOG10(I37))/2</f>
        <v>0.69368758837332578</v>
      </c>
      <c r="P42" s="1">
        <f>(LOG10(I37)+LOG10(J37))/2</f>
        <v>1.1708088430929882</v>
      </c>
    </row>
    <row r="43" spans="1:16" x14ac:dyDescent="0.25">
      <c r="A43">
        <v>6</v>
      </c>
      <c r="B43" t="s">
        <v>36</v>
      </c>
      <c r="C43" s="9" t="s">
        <v>214</v>
      </c>
      <c r="D43" t="s">
        <v>18</v>
      </c>
      <c r="E43" t="s">
        <v>18</v>
      </c>
      <c r="F43" s="6" t="s">
        <v>439</v>
      </c>
      <c r="G43" s="9" t="s">
        <v>214</v>
      </c>
      <c r="H43" s="9" t="s">
        <v>214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E44" t="s">
        <v>18</v>
      </c>
      <c r="F44" t="s">
        <v>18</v>
      </c>
      <c r="G44" s="9" t="s">
        <v>214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281</v>
      </c>
    </row>
    <row r="45" spans="1:16" x14ac:dyDescent="0.25">
      <c r="A45">
        <v>8</v>
      </c>
      <c r="B45" t="s">
        <v>38</v>
      </c>
      <c r="C45" t="s">
        <v>214</v>
      </c>
      <c r="D45" t="s">
        <v>214</v>
      </c>
      <c r="E45" t="s">
        <v>18</v>
      </c>
      <c r="F45" t="s">
        <v>18</v>
      </c>
      <c r="G45" s="9" t="s">
        <v>214</v>
      </c>
      <c r="H45" s="9" t="s">
        <v>214</v>
      </c>
      <c r="I45" s="9" t="s">
        <v>214</v>
      </c>
      <c r="J45" s="6" t="s">
        <v>439</v>
      </c>
      <c r="K45" s="6" t="s">
        <v>439</v>
      </c>
      <c r="L45" s="6" t="s">
        <v>287</v>
      </c>
    </row>
    <row r="46" spans="1:16" x14ac:dyDescent="0.25">
      <c r="A46">
        <v>9</v>
      </c>
      <c r="B46" t="s">
        <v>39</v>
      </c>
      <c r="C46" s="9" t="s">
        <v>214</v>
      </c>
      <c r="D46" s="9" t="s">
        <v>214</v>
      </c>
      <c r="E46" t="s">
        <v>18</v>
      </c>
      <c r="F46" t="s">
        <v>18</v>
      </c>
      <c r="G46" t="s">
        <v>18</v>
      </c>
      <c r="H46" s="9" t="s">
        <v>214</v>
      </c>
      <c r="I46" s="9" t="s">
        <v>214</v>
      </c>
      <c r="J46" s="6" t="s">
        <v>439</v>
      </c>
      <c r="K46" s="6" t="s">
        <v>439</v>
      </c>
      <c r="L46" s="6" t="s">
        <v>291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214</v>
      </c>
      <c r="F47" t="s">
        <v>18</v>
      </c>
      <c r="G47" t="s">
        <v>214</v>
      </c>
      <c r="H47" s="6" t="s">
        <v>439</v>
      </c>
      <c r="I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18</v>
      </c>
      <c r="E48" t="s">
        <v>18</v>
      </c>
      <c r="F48" t="s">
        <v>214</v>
      </c>
      <c r="G48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  <c r="L48" s="6" t="s">
        <v>296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s="6" t="s">
        <v>439</v>
      </c>
      <c r="K49" s="6" t="s">
        <v>439</v>
      </c>
      <c r="L49" s="6" t="s">
        <v>231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t="s">
        <v>18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s="6" t="s">
        <v>304</v>
      </c>
    </row>
    <row r="51" spans="1:16" x14ac:dyDescent="0.25">
      <c r="A51">
        <v>14</v>
      </c>
      <c r="B51" t="s">
        <v>44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214</v>
      </c>
      <c r="I51" s="6" t="s">
        <v>439</v>
      </c>
      <c r="J51" s="6" t="s">
        <v>439</v>
      </c>
      <c r="K51" s="6" t="s">
        <v>439</v>
      </c>
      <c r="L51" s="6" t="s">
        <v>243</v>
      </c>
    </row>
    <row r="52" spans="1:16" x14ac:dyDescent="0.25">
      <c r="A52">
        <v>15</v>
      </c>
      <c r="B52" t="s">
        <v>45</v>
      </c>
      <c r="C52" t="s">
        <v>18</v>
      </c>
      <c r="D52" t="s">
        <v>214</v>
      </c>
      <c r="E52" s="6" t="s">
        <v>439</v>
      </c>
      <c r="F52" t="s">
        <v>18</v>
      </c>
      <c r="G52" s="6" t="s">
        <v>439</v>
      </c>
      <c r="H52" t="s">
        <v>18</v>
      </c>
      <c r="I52" s="6" t="s">
        <v>439</v>
      </c>
      <c r="J52" s="6" t="s">
        <v>439</v>
      </c>
      <c r="K52" s="6" t="s">
        <v>439</v>
      </c>
      <c r="L52" s="6" t="s">
        <v>306</v>
      </c>
    </row>
    <row r="53" spans="1:16" x14ac:dyDescent="0.25">
      <c r="A53">
        <v>16</v>
      </c>
      <c r="B53" t="s">
        <v>46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t="s">
        <v>214</v>
      </c>
      <c r="I53" t="s">
        <v>214</v>
      </c>
      <c r="J53" s="6" t="s">
        <v>439</v>
      </c>
      <c r="K53" s="6" t="s">
        <v>439</v>
      </c>
      <c r="L53" s="6" t="s">
        <v>309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0.8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0.85171359762640353</v>
      </c>
      <c r="N58">
        <f>(PRODUCT(N38:N42))^(1/5)</f>
        <v>1.0610059802544523</v>
      </c>
      <c r="O58">
        <f>AVERAGE(O38:O42)</f>
        <v>-6.970641917813411E-2</v>
      </c>
      <c r="P58">
        <f>AVERAGE(P38:P42)</f>
        <v>0.12114208270973079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N16" sqref="N16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3252</v>
      </c>
      <c r="D3" s="12">
        <v>8041</v>
      </c>
      <c r="E3" s="12">
        <v>5630</v>
      </c>
      <c r="F3" s="12">
        <v>2328</v>
      </c>
      <c r="G3" s="12">
        <v>3746</v>
      </c>
      <c r="H3" s="12">
        <v>425</v>
      </c>
      <c r="I3" s="12">
        <v>6114</v>
      </c>
      <c r="J3" s="12">
        <v>3803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4.1152263374485592E-3</v>
      </c>
      <c r="D5" s="5">
        <f>K5/3/3/3/3/3/3/3</f>
        <v>1.2345679012345678E-2</v>
      </c>
      <c r="E5" s="5">
        <f>K5/3/3/3/3/3/3</f>
        <v>3.7037037037037035E-2</v>
      </c>
      <c r="F5" s="5">
        <f>K5/3/3/3/3/3</f>
        <v>0.1111111111111111</v>
      </c>
      <c r="G5" s="5">
        <f>K5/3/3/3/3</f>
        <v>0.33333333333333331</v>
      </c>
      <c r="H5" s="5">
        <f>K5/3/3/3</f>
        <v>1</v>
      </c>
      <c r="I5" s="5">
        <f>K5/3/3</f>
        <v>3</v>
      </c>
      <c r="J5" s="5">
        <f>K5/3</f>
        <v>9</v>
      </c>
      <c r="K5" s="5">
        <v>27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-2.3856062735983121</v>
      </c>
      <c r="D6" s="5">
        <f t="shared" ref="D6:K6" si="0">LOG10(D5)</f>
        <v>-1.9084850188786497</v>
      </c>
      <c r="E6" s="5">
        <f t="shared" si="0"/>
        <v>-1.4313637641589874</v>
      </c>
      <c r="F6" s="5">
        <f t="shared" si="0"/>
        <v>-0.95424250943932487</v>
      </c>
      <c r="G6" s="5">
        <f t="shared" si="0"/>
        <v>-0.47712125471966244</v>
      </c>
      <c r="H6" s="5">
        <f t="shared" si="0"/>
        <v>0</v>
      </c>
      <c r="I6" s="5">
        <f t="shared" si="0"/>
        <v>0.47712125471966244</v>
      </c>
      <c r="J6" s="5">
        <f t="shared" si="0"/>
        <v>0.95424250943932487</v>
      </c>
      <c r="K6" s="5">
        <f t="shared" si="0"/>
        <v>1.4313637641589874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7.1277811011064901E-3</v>
      </c>
      <c r="N7" s="1">
        <f>(E5*D5)^0.5</f>
        <v>2.1383343303319473E-2</v>
      </c>
      <c r="O7" s="1">
        <f>(LOG10(C5)+LOG10(D5))/2</f>
        <v>-2.1470456462384808</v>
      </c>
      <c r="P7" s="1">
        <f>(LOG10(E5)+LOG10(D5))/2</f>
        <v>-1.6699243915188187</v>
      </c>
    </row>
    <row r="8" spans="1:16" x14ac:dyDescent="0.25">
      <c r="A8">
        <v>2</v>
      </c>
      <c r="B8" t="s">
        <v>32</v>
      </c>
      <c r="C8" s="9" t="s">
        <v>214</v>
      </c>
      <c r="D8" s="9" t="s">
        <v>214</v>
      </c>
      <c r="E8" s="9" t="s">
        <v>214</v>
      </c>
      <c r="F8" t="s">
        <v>18</v>
      </c>
      <c r="G8" t="s">
        <v>18</v>
      </c>
      <c r="H8" s="6" t="s">
        <v>439</v>
      </c>
      <c r="I8" s="6" t="s">
        <v>439</v>
      </c>
      <c r="J8" s="6" t="s">
        <v>439</v>
      </c>
      <c r="K8" s="6" t="s">
        <v>439</v>
      </c>
      <c r="L8" s="7"/>
      <c r="M8">
        <f>(C5*D5)^0.5</f>
        <v>7.1277811011064901E-3</v>
      </c>
      <c r="N8" s="1">
        <f>(C5*D5)^0.5</f>
        <v>7.1277811011064901E-3</v>
      </c>
      <c r="O8" s="1">
        <f>(LOG10(C5)+LOG10(D5))/2</f>
        <v>-2.1470456462384808</v>
      </c>
      <c r="P8" s="1">
        <f>(LOG10(C5)+LOG10(D5))/2</f>
        <v>-2.1470456462384808</v>
      </c>
    </row>
    <row r="9" spans="1:16" x14ac:dyDescent="0.25">
      <c r="A9">
        <v>3</v>
      </c>
      <c r="B9" t="s">
        <v>33</v>
      </c>
      <c r="C9" s="9" t="s">
        <v>261</v>
      </c>
      <c r="D9" s="9" t="s">
        <v>261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s="6" t="s">
        <v>439</v>
      </c>
      <c r="K9" s="6" t="s">
        <v>439</v>
      </c>
      <c r="L9" s="7"/>
      <c r="M9">
        <f>(E5*F5)^0.5</f>
        <v>6.4150029909958411E-2</v>
      </c>
      <c r="N9" s="1">
        <f>(E5*F5)^0.5</f>
        <v>6.4150029909958411E-2</v>
      </c>
      <c r="O9" s="1">
        <f>(LOG10(E5)+LOG10(F5))/2</f>
        <v>-1.1928031367991561</v>
      </c>
      <c r="P9" s="1">
        <f>(LOG10(E5)+LOG10(F5))/2</f>
        <v>-1.1928031367991561</v>
      </c>
    </row>
    <row r="10" spans="1:16" x14ac:dyDescent="0.25">
      <c r="A10">
        <v>4</v>
      </c>
      <c r="B10" t="s">
        <v>34</v>
      </c>
      <c r="C10" s="9" t="s">
        <v>261</v>
      </c>
      <c r="D10" s="9" t="s">
        <v>261</v>
      </c>
      <c r="E10" t="s">
        <v>18</v>
      </c>
      <c r="F10" s="9" t="s">
        <v>214</v>
      </c>
      <c r="G10" t="s">
        <v>18</v>
      </c>
      <c r="H10" s="9" t="s">
        <v>214</v>
      </c>
      <c r="I10" s="9" t="s">
        <v>214</v>
      </c>
      <c r="J10" s="6" t="s">
        <v>439</v>
      </c>
      <c r="K10" s="6" t="s">
        <v>439</v>
      </c>
      <c r="L10" t="s">
        <v>270</v>
      </c>
      <c r="M10">
        <f>(G5*H5)^0.5</f>
        <v>0.57735026918962573</v>
      </c>
      <c r="N10" s="1" t="e">
        <f>(K5*#REF!)^0.5</f>
        <v>#REF!</v>
      </c>
      <c r="O10" s="1">
        <f>(LOG10(G5)+LOG10(H5))/2</f>
        <v>-0.23856062735983122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E11" s="9" t="s">
        <v>214</v>
      </c>
      <c r="F11" t="s">
        <v>18</v>
      </c>
      <c r="G11" s="6" t="s">
        <v>439</v>
      </c>
      <c r="H11" t="s">
        <v>18</v>
      </c>
      <c r="I11" t="s">
        <v>18</v>
      </c>
      <c r="J11" s="6" t="s">
        <v>439</v>
      </c>
      <c r="K11" s="6" t="s">
        <v>439</v>
      </c>
      <c r="L11" t="s">
        <v>275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s="6" t="s">
        <v>439</v>
      </c>
      <c r="K12" s="6" t="s">
        <v>439</v>
      </c>
      <c r="N12" s="1"/>
      <c r="O12" s="1"/>
      <c r="P12" s="1"/>
    </row>
    <row r="13" spans="1:16" x14ac:dyDescent="0.25">
      <c r="A13">
        <v>7</v>
      </c>
      <c r="B13" t="s">
        <v>37</v>
      </c>
      <c r="C13" s="9" t="s">
        <v>214</v>
      </c>
      <c r="D13" s="9" t="s">
        <v>214</v>
      </c>
      <c r="E13" s="9" t="s">
        <v>214</v>
      </c>
      <c r="F13" s="6" t="s">
        <v>439</v>
      </c>
      <c r="G13" s="9" t="s">
        <v>214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282</v>
      </c>
      <c r="N13" s="1"/>
      <c r="O13" s="1"/>
      <c r="P13" s="1"/>
    </row>
    <row r="14" spans="1:16" x14ac:dyDescent="0.25">
      <c r="A14">
        <v>8</v>
      </c>
      <c r="B14" t="s">
        <v>38</v>
      </c>
      <c r="C14" s="9" t="s">
        <v>214</v>
      </c>
      <c r="D14" t="s">
        <v>18</v>
      </c>
      <c r="E14" t="s">
        <v>18</v>
      </c>
      <c r="F14" t="s">
        <v>18</v>
      </c>
      <c r="G14" t="s">
        <v>18</v>
      </c>
      <c r="H14" s="9" t="s">
        <v>214</v>
      </c>
      <c r="I14" s="6" t="s">
        <v>439</v>
      </c>
      <c r="J14" s="6" t="s">
        <v>439</v>
      </c>
      <c r="K14" s="6" t="s">
        <v>439</v>
      </c>
      <c r="L14" t="s">
        <v>288</v>
      </c>
      <c r="N14" s="1"/>
      <c r="O14" s="1"/>
      <c r="P14" s="1"/>
    </row>
    <row r="15" spans="1:16" x14ac:dyDescent="0.25">
      <c r="A15">
        <v>9</v>
      </c>
      <c r="B15" t="s">
        <v>39</v>
      </c>
      <c r="C15" s="9" t="s">
        <v>214</v>
      </c>
      <c r="D15" s="9" t="s">
        <v>214</v>
      </c>
      <c r="E15" s="9" t="s">
        <v>214</v>
      </c>
      <c r="F15" s="6" t="s">
        <v>439</v>
      </c>
      <c r="G15" s="6" t="s">
        <v>439</v>
      </c>
      <c r="H15" s="9" t="s">
        <v>214</v>
      </c>
      <c r="I15" s="9" t="s">
        <v>214</v>
      </c>
      <c r="J15" s="6" t="s">
        <v>439</v>
      </c>
      <c r="K15" s="6" t="s">
        <v>439</v>
      </c>
      <c r="L15" t="s">
        <v>292</v>
      </c>
      <c r="N15" s="1"/>
      <c r="O15" s="1"/>
      <c r="P15" s="1"/>
    </row>
    <row r="16" spans="1:16" x14ac:dyDescent="0.25">
      <c r="A16">
        <v>10</v>
      </c>
      <c r="B16" t="s">
        <v>40</v>
      </c>
      <c r="C16" s="9" t="s">
        <v>214</v>
      </c>
      <c r="D16" s="9" t="s">
        <v>214</v>
      </c>
      <c r="E16" s="9" t="s">
        <v>214</v>
      </c>
      <c r="F16" s="9" t="s">
        <v>214</v>
      </c>
      <c r="G16" s="9" t="s">
        <v>214</v>
      </c>
      <c r="H16" t="s">
        <v>18</v>
      </c>
      <c r="I16" s="9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s="9" t="s">
        <v>214</v>
      </c>
      <c r="D17" s="9" t="s">
        <v>214</v>
      </c>
      <c r="E17" s="9" t="s">
        <v>214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298</v>
      </c>
      <c r="N17" s="1"/>
      <c r="O17" s="1"/>
      <c r="P17" s="1"/>
    </row>
    <row r="18" spans="1:16" x14ac:dyDescent="0.25">
      <c r="A18">
        <v>12</v>
      </c>
      <c r="B18" t="s">
        <v>42</v>
      </c>
      <c r="C18" s="9" t="s">
        <v>214</v>
      </c>
      <c r="D18" s="9" t="s">
        <v>214</v>
      </c>
      <c r="E18" t="s">
        <v>18</v>
      </c>
      <c r="F18" t="s">
        <v>18</v>
      </c>
      <c r="G18" t="s">
        <v>18</v>
      </c>
      <c r="H18" t="s">
        <v>18</v>
      </c>
      <c r="I18" s="6" t="s">
        <v>439</v>
      </c>
      <c r="J18" s="6" t="s">
        <v>439</v>
      </c>
      <c r="K18" s="6" t="s">
        <v>439</v>
      </c>
      <c r="L18" t="s">
        <v>247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t="s">
        <v>18</v>
      </c>
      <c r="G19" t="s">
        <v>18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253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214</v>
      </c>
      <c r="E20" t="s">
        <v>18</v>
      </c>
      <c r="F20" s="6" t="s">
        <v>439</v>
      </c>
      <c r="G20" s="6" t="s">
        <v>439</v>
      </c>
      <c r="H20" s="6" t="s">
        <v>439</v>
      </c>
      <c r="I20" t="s">
        <v>18</v>
      </c>
      <c r="J20" s="6" t="s">
        <v>439</v>
      </c>
      <c r="K20" s="6" t="s">
        <v>439</v>
      </c>
      <c r="L20" t="s">
        <v>253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s="6" t="s">
        <v>439</v>
      </c>
      <c r="K21" s="6" t="s">
        <v>439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18</v>
      </c>
      <c r="F22" t="s">
        <v>214</v>
      </c>
      <c r="G22" t="s">
        <v>214</v>
      </c>
      <c r="H22" t="s">
        <v>214</v>
      </c>
      <c r="I22" s="6" t="s">
        <v>439</v>
      </c>
      <c r="J22" s="6" t="s">
        <v>439</v>
      </c>
      <c r="K22" s="6" t="s">
        <v>439</v>
      </c>
      <c r="L22" t="s">
        <v>253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1.7320508075688772</v>
      </c>
      <c r="N26" s="1">
        <f>(I5*J5)^0.5</f>
        <v>5.196152422706632</v>
      </c>
      <c r="O26" s="1">
        <f>(LOG10(H5)+LOG10(I5))/2</f>
        <v>0.23856062735983122</v>
      </c>
      <c r="P26" s="1">
        <f>(LOG10(I5)+LOG10(J5))/2</f>
        <v>0.71568188207949368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7.9913677036096031E-2</v>
      </c>
      <c r="N27" t="e">
        <f>(PRODUCT(N7:N26))^(1/5)</f>
        <v>#REF!</v>
      </c>
      <c r="O27">
        <f>AVERAGE(O7:O26)</f>
        <v>-1.0973788858552236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27</v>
      </c>
      <c r="D36" s="12">
        <v>8041</v>
      </c>
      <c r="E36" s="12">
        <v>5630</v>
      </c>
      <c r="F36" s="12">
        <v>2328</v>
      </c>
      <c r="G36" s="12">
        <v>3746</v>
      </c>
      <c r="H36" s="12">
        <v>425</v>
      </c>
      <c r="I36" s="12">
        <v>6114</v>
      </c>
      <c r="J36" s="12">
        <v>3803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4.1152263374485592E-3</v>
      </c>
      <c r="D37" s="5">
        <f>K37/3/3/3/3/3/3/3</f>
        <v>1.2345679012345678E-2</v>
      </c>
      <c r="E37" s="5">
        <f>K37/3/3/3/3/3/3</f>
        <v>3.7037037037037035E-2</v>
      </c>
      <c r="F37" s="5">
        <f>K37/3/3/3/3/3</f>
        <v>0.1111111111111111</v>
      </c>
      <c r="G37" s="5">
        <f>K37/3/3/3/3</f>
        <v>0.33333333333333331</v>
      </c>
      <c r="H37" s="5">
        <f>K37/3/3/3</f>
        <v>1</v>
      </c>
      <c r="I37" s="5">
        <f>K37/3/3</f>
        <v>3</v>
      </c>
      <c r="J37" s="5">
        <f>K37/3</f>
        <v>9</v>
      </c>
      <c r="K37" s="5">
        <v>27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2.1383343303319473E-2</v>
      </c>
      <c r="N38" s="1">
        <f>(E37*F37)^0.5</f>
        <v>6.4150029909958411E-2</v>
      </c>
      <c r="O38" s="1">
        <f>(LOG10(E37)+LOG10(D37))/2</f>
        <v>-1.6699243915188187</v>
      </c>
      <c r="P38" s="1">
        <f>(LOG10(E37)+LOG10(F37))/2</f>
        <v>-1.1928031367991561</v>
      </c>
    </row>
    <row r="39" spans="1:16" x14ac:dyDescent="0.25">
      <c r="A39">
        <v>2</v>
      </c>
      <c r="B39" t="s">
        <v>32</v>
      </c>
      <c r="C39" s="9" t="s">
        <v>261</v>
      </c>
      <c r="D39" s="9" t="s">
        <v>214</v>
      </c>
      <c r="E39" s="9" t="s">
        <v>214</v>
      </c>
      <c r="F39" s="9" t="s">
        <v>214</v>
      </c>
      <c r="G39" t="s">
        <v>18</v>
      </c>
      <c r="H39" s="6" t="s">
        <v>439</v>
      </c>
      <c r="I39" s="6" t="s">
        <v>439</v>
      </c>
      <c r="J39" s="6" t="s">
        <v>439</v>
      </c>
      <c r="K39" s="6" t="s">
        <v>439</v>
      </c>
      <c r="L39" s="7"/>
      <c r="M39">
        <f>(E37*F37)^0.5</f>
        <v>6.4150029909958411E-2</v>
      </c>
      <c r="N39" s="1">
        <f>(E37*F37)^0.5</f>
        <v>6.4150029909958411E-2</v>
      </c>
      <c r="O39" s="1">
        <f>(LOG10(E37)+LOG10(F37))/2</f>
        <v>-1.1928031367991561</v>
      </c>
      <c r="P39" s="1">
        <f>(LOG10(E37)+LOG10(F37))/2</f>
        <v>-1.1928031367991561</v>
      </c>
    </row>
    <row r="40" spans="1:16" x14ac:dyDescent="0.25">
      <c r="A40">
        <v>3</v>
      </c>
      <c r="B40" t="s">
        <v>33</v>
      </c>
      <c r="C40" s="9" t="s">
        <v>261</v>
      </c>
      <c r="D40" s="9" t="s">
        <v>261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s="6" t="s">
        <v>439</v>
      </c>
      <c r="K40" s="6" t="s">
        <v>439</v>
      </c>
      <c r="L40" s="7"/>
      <c r="M40">
        <f>(E37*F37)^0.5</f>
        <v>6.4150029909958411E-2</v>
      </c>
      <c r="N40" s="1">
        <f>(E37*F37)^0.5</f>
        <v>6.4150029909958411E-2</v>
      </c>
      <c r="O40" s="1">
        <f>(LOG10(E37)+LOG10(F37))/2</f>
        <v>-1.1928031367991561</v>
      </c>
      <c r="P40" s="1">
        <f>(LOG10(E37)+LOG10(F37))/2</f>
        <v>-1.1928031367991561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E41" t="s">
        <v>18</v>
      </c>
      <c r="F41" t="s">
        <v>18</v>
      </c>
      <c r="G41" t="s">
        <v>18</v>
      </c>
      <c r="H41" t="s">
        <v>214</v>
      </c>
      <c r="I41" t="s">
        <v>18</v>
      </c>
      <c r="J41" s="6" t="s">
        <v>439</v>
      </c>
      <c r="K41" s="6" t="s">
        <v>439</v>
      </c>
      <c r="L41" s="7" t="s">
        <v>270</v>
      </c>
      <c r="M41">
        <f>(J37*K37)^0.5</f>
        <v>15.588457268119896</v>
      </c>
      <c r="N41" s="1">
        <f>(J37*K37)^0.5</f>
        <v>15.588457268119896</v>
      </c>
      <c r="O41" s="1">
        <f>(LOG10(J37)+LOG10(K37))/2</f>
        <v>1.1928031367991561</v>
      </c>
      <c r="P41" s="1">
        <f>(LOG10(J37)+LOG10(K37))/2</f>
        <v>1.1928031367991561</v>
      </c>
    </row>
    <row r="42" spans="1:16" x14ac:dyDescent="0.25">
      <c r="A42">
        <v>5</v>
      </c>
      <c r="B42" t="s">
        <v>35</v>
      </c>
      <c r="C42" s="20" t="s">
        <v>214</v>
      </c>
      <c r="D42" s="20" t="s">
        <v>214</v>
      </c>
      <c r="E42" s="6" t="s">
        <v>439</v>
      </c>
      <c r="F42" t="s">
        <v>18</v>
      </c>
      <c r="G42" s="6" t="s">
        <v>439</v>
      </c>
      <c r="H42" s="20" t="s">
        <v>214</v>
      </c>
      <c r="I42" t="s">
        <v>18</v>
      </c>
      <c r="J42" s="6" t="s">
        <v>439</v>
      </c>
      <c r="K42" s="6" t="s">
        <v>439</v>
      </c>
      <c r="L42" s="6" t="s">
        <v>275</v>
      </c>
      <c r="M42">
        <f>(H37*I37)^0.5</f>
        <v>1.7320508075688772</v>
      </c>
      <c r="N42" s="1">
        <f>(H37*I37)^0.5</f>
        <v>1.7320508075688772</v>
      </c>
      <c r="O42" s="1">
        <f>(LOG10(H37)+LOG10(I37))/2</f>
        <v>0.23856062735983122</v>
      </c>
      <c r="P42" s="1">
        <f>(LOG10(I37)+LOG10(J37))/2</f>
        <v>0.71568188207949368</v>
      </c>
    </row>
    <row r="43" spans="1:16" x14ac:dyDescent="0.25">
      <c r="A43">
        <v>6</v>
      </c>
      <c r="B43" t="s">
        <v>36</v>
      </c>
      <c r="C43" s="20" t="s">
        <v>214</v>
      </c>
      <c r="D43" s="20" t="s">
        <v>214</v>
      </c>
      <c r="E43" t="s">
        <v>18</v>
      </c>
      <c r="F43" s="20" t="s">
        <v>214</v>
      </c>
      <c r="G43" t="s">
        <v>18</v>
      </c>
      <c r="H43" t="s">
        <v>18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s="20" t="s">
        <v>214</v>
      </c>
      <c r="D44" s="20" t="s">
        <v>214</v>
      </c>
      <c r="E44" s="20" t="s">
        <v>214</v>
      </c>
      <c r="F44" s="6" t="s">
        <v>439</v>
      </c>
      <c r="G44" s="20" t="s">
        <v>214</v>
      </c>
      <c r="H44" s="6" t="s">
        <v>439</v>
      </c>
      <c r="I44" s="6" t="s">
        <v>439</v>
      </c>
      <c r="J44" s="6" t="s">
        <v>439</v>
      </c>
      <c r="K44" s="6" t="s">
        <v>439</v>
      </c>
      <c r="L44" t="s">
        <v>282</v>
      </c>
    </row>
    <row r="45" spans="1:16" x14ac:dyDescent="0.25">
      <c r="A45">
        <v>8</v>
      </c>
      <c r="B45" t="s">
        <v>38</v>
      </c>
      <c r="C45" s="20" t="s">
        <v>214</v>
      </c>
      <c r="D45" t="s">
        <v>18</v>
      </c>
      <c r="E45" t="s">
        <v>18</v>
      </c>
      <c r="F45" t="s">
        <v>18</v>
      </c>
      <c r="G45" t="s">
        <v>18</v>
      </c>
      <c r="H45" s="6" t="s">
        <v>439</v>
      </c>
      <c r="I45" s="6" t="s">
        <v>439</v>
      </c>
      <c r="J45" s="6" t="s">
        <v>439</v>
      </c>
      <c r="K45" s="6" t="s">
        <v>439</v>
      </c>
      <c r="L45" s="6" t="s">
        <v>289</v>
      </c>
    </row>
    <row r="46" spans="1:16" x14ac:dyDescent="0.25">
      <c r="A46">
        <v>9</v>
      </c>
      <c r="B46" t="s">
        <v>39</v>
      </c>
      <c r="C46" s="20" t="s">
        <v>214</v>
      </c>
      <c r="D46" s="20" t="s">
        <v>214</v>
      </c>
      <c r="E46" t="s">
        <v>18</v>
      </c>
      <c r="F46" s="20" t="s">
        <v>214</v>
      </c>
      <c r="G46" s="20" t="s">
        <v>214</v>
      </c>
      <c r="H46" t="s">
        <v>18</v>
      </c>
      <c r="I46" t="s">
        <v>18</v>
      </c>
      <c r="J46" s="6" t="s">
        <v>439</v>
      </c>
      <c r="K46" s="6" t="s">
        <v>439</v>
      </c>
      <c r="L46" s="6" t="s">
        <v>233</v>
      </c>
    </row>
    <row r="47" spans="1:16" x14ac:dyDescent="0.25">
      <c r="A47">
        <v>10</v>
      </c>
      <c r="B47" t="s">
        <v>40</v>
      </c>
      <c r="C47" s="20" t="s">
        <v>214</v>
      </c>
      <c r="D47" t="s">
        <v>18</v>
      </c>
      <c r="E47" s="20" t="s">
        <v>214</v>
      </c>
      <c r="F47" s="20" t="s">
        <v>214</v>
      </c>
      <c r="G47" t="s">
        <v>18</v>
      </c>
      <c r="H47" t="s">
        <v>18</v>
      </c>
      <c r="I47" t="s">
        <v>18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s="9" t="s">
        <v>214</v>
      </c>
      <c r="D48" s="9" t="s">
        <v>214</v>
      </c>
      <c r="E48" t="s">
        <v>18</v>
      </c>
      <c r="F48" s="20" t="s">
        <v>214</v>
      </c>
      <c r="G48" s="20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</row>
    <row r="49" spans="1:16" x14ac:dyDescent="0.25">
      <c r="A49">
        <v>12</v>
      </c>
      <c r="B49" t="s">
        <v>42</v>
      </c>
      <c r="C49" s="9" t="s">
        <v>214</v>
      </c>
      <c r="D49" s="9" t="s">
        <v>214</v>
      </c>
      <c r="E49" t="s">
        <v>18</v>
      </c>
      <c r="F49" t="s">
        <v>18</v>
      </c>
      <c r="G49" s="20" t="s">
        <v>214</v>
      </c>
      <c r="H49" t="s">
        <v>18</v>
      </c>
      <c r="I49" s="6" t="s">
        <v>439</v>
      </c>
      <c r="J49" s="6" t="s">
        <v>439</v>
      </c>
      <c r="K49" s="6" t="s">
        <v>439</v>
      </c>
      <c r="L49" t="s">
        <v>231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t="s">
        <v>18</v>
      </c>
      <c r="G50" t="s">
        <v>18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253</v>
      </c>
    </row>
    <row r="51" spans="1:16" x14ac:dyDescent="0.25">
      <c r="A51">
        <v>14</v>
      </c>
      <c r="B51" t="s">
        <v>44</v>
      </c>
      <c r="C51" t="s">
        <v>18</v>
      </c>
      <c r="D51" t="s">
        <v>214</v>
      </c>
      <c r="E51" t="s">
        <v>18</v>
      </c>
      <c r="F51" s="20" t="s">
        <v>19</v>
      </c>
      <c r="G51" s="20" t="s">
        <v>19</v>
      </c>
      <c r="H51" s="6" t="s">
        <v>439</v>
      </c>
      <c r="I51" t="s">
        <v>18</v>
      </c>
      <c r="J51" s="6" t="s">
        <v>439</v>
      </c>
      <c r="K51" s="6" t="s">
        <v>439</v>
      </c>
      <c r="L51" t="s">
        <v>253</v>
      </c>
    </row>
    <row r="52" spans="1:16" x14ac:dyDescent="0.25">
      <c r="A52">
        <v>15</v>
      </c>
      <c r="B52" t="s">
        <v>45</v>
      </c>
      <c r="C52" t="s">
        <v>214</v>
      </c>
      <c r="D52" t="s">
        <v>18</v>
      </c>
      <c r="E52" t="s">
        <v>214</v>
      </c>
      <c r="F52" t="s">
        <v>214</v>
      </c>
      <c r="G52" t="s">
        <v>214</v>
      </c>
      <c r="H52" t="s">
        <v>18</v>
      </c>
      <c r="I52" t="s">
        <v>214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E53" t="s">
        <v>18</v>
      </c>
      <c r="F53" t="s">
        <v>214</v>
      </c>
      <c r="G53" t="s">
        <v>214</v>
      </c>
      <c r="H53" t="s">
        <v>214</v>
      </c>
      <c r="I53" s="6" t="s">
        <v>439</v>
      </c>
      <c r="J53" s="6" t="s">
        <v>439</v>
      </c>
      <c r="K53" s="6" t="s">
        <v>439</v>
      </c>
      <c r="L53" t="s">
        <v>253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0.2</v>
      </c>
      <c r="F58">
        <f t="shared" si="1"/>
        <v>0.2</v>
      </c>
      <c r="G58">
        <f t="shared" si="1"/>
        <v>0</v>
      </c>
      <c r="H58">
        <f t="shared" si="1"/>
        <v>0.4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0.29865281994692067</v>
      </c>
      <c r="N58">
        <f>(PRODUCT(N38:N42))^(1/5)</f>
        <v>0.3720410580113015</v>
      </c>
      <c r="O58">
        <f>AVERAGE(O38:O42)</f>
        <v>-0.52483338019162862</v>
      </c>
      <c r="P58">
        <f>AVERAGE(P38:P42)</f>
        <v>-0.33398487830376367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3" workbookViewId="0">
      <selection activeCell="K7" sqref="K7:K22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4220</v>
      </c>
      <c r="D3" s="12">
        <v>1018</v>
      </c>
      <c r="E3" s="12">
        <v>7688</v>
      </c>
      <c r="F3" s="12">
        <v>8015</v>
      </c>
      <c r="G3" s="12">
        <v>5704</v>
      </c>
      <c r="H3" s="12">
        <v>2483</v>
      </c>
      <c r="I3" s="12">
        <v>8172</v>
      </c>
      <c r="J3" s="12">
        <v>588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7.3159579332418836E-3</v>
      </c>
      <c r="D5" s="5">
        <f>K5/3/3/3/3/3/3/3</f>
        <v>2.194787379972565E-2</v>
      </c>
      <c r="E5" s="5">
        <f>K5/3/3/3/3/3/3</f>
        <v>6.5843621399176946E-2</v>
      </c>
      <c r="F5" s="5">
        <f>K5/3/3/3/3/3</f>
        <v>0.19753086419753085</v>
      </c>
      <c r="G5" s="5">
        <f>K5/3/3/3/3</f>
        <v>0.59259259259259256</v>
      </c>
      <c r="H5" s="5">
        <f>K5/3/3/3</f>
        <v>1.7777777777777777</v>
      </c>
      <c r="I5" s="5">
        <f>K5/3/3</f>
        <v>5.333333333333333</v>
      </c>
      <c r="J5" s="5">
        <f>K5/3</f>
        <v>16</v>
      </c>
      <c r="K5" s="5">
        <v>48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-2.1357288003817123</v>
      </c>
      <c r="D6" s="5">
        <f t="shared" ref="D6:K6" si="0">LOG10(D5)</f>
        <v>-1.6586075456620499</v>
      </c>
      <c r="E6" s="5">
        <f t="shared" si="0"/>
        <v>-1.1814862909423876</v>
      </c>
      <c r="F6" s="5">
        <f t="shared" si="0"/>
        <v>-0.70436503622272495</v>
      </c>
      <c r="G6" s="5">
        <f t="shared" si="0"/>
        <v>-0.22724378150306254</v>
      </c>
      <c r="H6" s="5">
        <f t="shared" si="0"/>
        <v>0.24987747321659989</v>
      </c>
      <c r="I6" s="5">
        <f t="shared" si="0"/>
        <v>0.7269987279362623</v>
      </c>
      <c r="J6" s="5">
        <f t="shared" si="0"/>
        <v>1.2041199826559248</v>
      </c>
      <c r="K6" s="5">
        <f t="shared" si="0"/>
        <v>1.6812412373755872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1.2671610846411538E-2</v>
      </c>
      <c r="N7" s="1">
        <f>(E5*D5)^0.5</f>
        <v>3.8014832539234614E-2</v>
      </c>
      <c r="O7" s="1">
        <f>(LOG10(C5)+LOG10(D5))/2</f>
        <v>-1.897168173021881</v>
      </c>
      <c r="P7" s="1">
        <f>(LOG10(E5)+LOG10(D5))/2</f>
        <v>-1.4200469183022189</v>
      </c>
    </row>
    <row r="8" spans="1:16" x14ac:dyDescent="0.25">
      <c r="A8">
        <v>2</v>
      </c>
      <c r="B8" t="s">
        <v>32</v>
      </c>
      <c r="C8" t="s">
        <v>214</v>
      </c>
      <c r="D8" t="s">
        <v>214</v>
      </c>
      <c r="E8" s="7"/>
      <c r="F8" s="9" t="s">
        <v>214</v>
      </c>
      <c r="G8" s="7"/>
      <c r="H8" s="7"/>
      <c r="I8" s="7" t="s">
        <v>439</v>
      </c>
      <c r="J8" s="6" t="s">
        <v>439</v>
      </c>
      <c r="K8" s="6" t="s">
        <v>439</v>
      </c>
      <c r="L8" s="7" t="s">
        <v>351</v>
      </c>
      <c r="M8">
        <f>(C5*D5)^0.5</f>
        <v>1.2671610846411538E-2</v>
      </c>
      <c r="N8" s="1">
        <f>(C5*D5)^0.5</f>
        <v>1.2671610846411538E-2</v>
      </c>
      <c r="O8" s="1">
        <f>(LOG10(C5)+LOG10(D5))/2</f>
        <v>-1.897168173021881</v>
      </c>
      <c r="P8" s="1">
        <f>(LOG10(C5)+LOG10(D5))/2</f>
        <v>-1.897168173021881</v>
      </c>
    </row>
    <row r="9" spans="1:16" x14ac:dyDescent="0.25">
      <c r="A9">
        <v>3</v>
      </c>
      <c r="B9" t="s">
        <v>33</v>
      </c>
      <c r="C9" s="9" t="s">
        <v>214</v>
      </c>
      <c r="D9" s="9" t="s">
        <v>214</v>
      </c>
      <c r="F9" s="9" t="s">
        <v>214</v>
      </c>
      <c r="G9" s="6" t="s">
        <v>439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405</v>
      </c>
      <c r="M9">
        <f>(E5*F5)^0.5</f>
        <v>0.11404449761770384</v>
      </c>
      <c r="N9" s="1">
        <f>(E5*F5)^0.5</f>
        <v>0.11404449761770384</v>
      </c>
      <c r="O9" s="1">
        <f>(LOG10(E5)+LOG10(F5))/2</f>
        <v>-0.94292566358255625</v>
      </c>
      <c r="P9" s="1">
        <f>(LOG10(E5)+LOG10(F5))/2</f>
        <v>-0.94292566358255625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I10" t="s">
        <v>214</v>
      </c>
      <c r="J10" s="6" t="s">
        <v>439</v>
      </c>
      <c r="K10" s="6" t="s">
        <v>439</v>
      </c>
      <c r="L10" t="s">
        <v>340</v>
      </c>
      <c r="M10">
        <f>(G5*H5)^0.5</f>
        <v>1.0264004785593346</v>
      </c>
      <c r="N10" s="1" t="e">
        <f>(K5*#REF!)^0.5</f>
        <v>#REF!</v>
      </c>
      <c r="O10" s="1">
        <f>(LOG10(G5)+LOG10(H5))/2</f>
        <v>1.1316845856768676E-2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I11" s="6" t="s">
        <v>439</v>
      </c>
      <c r="J11" s="6" t="s">
        <v>439</v>
      </c>
      <c r="K11" s="6" t="s">
        <v>439</v>
      </c>
      <c r="L11" t="s">
        <v>351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F12" t="s">
        <v>214</v>
      </c>
      <c r="G12" t="s">
        <v>214</v>
      </c>
      <c r="H12" s="6" t="s">
        <v>439</v>
      </c>
      <c r="I12" s="6" t="s">
        <v>439</v>
      </c>
      <c r="J12" s="6" t="s">
        <v>439</v>
      </c>
      <c r="K12" s="6" t="s">
        <v>439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E13" s="6" t="s">
        <v>439</v>
      </c>
      <c r="F13" s="6" t="s">
        <v>439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416</v>
      </c>
      <c r="N13" s="1"/>
      <c r="O13" s="1"/>
      <c r="P13" s="1"/>
    </row>
    <row r="14" spans="1:16" x14ac:dyDescent="0.25">
      <c r="A14">
        <v>8</v>
      </c>
      <c r="B14" t="s">
        <v>38</v>
      </c>
      <c r="D14" t="s">
        <v>214</v>
      </c>
      <c r="E14" t="s">
        <v>214</v>
      </c>
      <c r="I14" s="6" t="s">
        <v>439</v>
      </c>
      <c r="J14" s="6" t="s">
        <v>439</v>
      </c>
      <c r="K14" s="6" t="s">
        <v>439</v>
      </c>
      <c r="L14" t="s">
        <v>351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I15" s="6" t="s">
        <v>439</v>
      </c>
      <c r="J15" s="6" t="s">
        <v>439</v>
      </c>
      <c r="K15" s="6" t="s">
        <v>439</v>
      </c>
      <c r="L15" t="s">
        <v>356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18</v>
      </c>
      <c r="H16" t="s">
        <v>18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220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H18" t="s">
        <v>214</v>
      </c>
      <c r="I18" t="s">
        <v>214</v>
      </c>
      <c r="J18" s="6" t="s">
        <v>439</v>
      </c>
      <c r="K18" s="6" t="s">
        <v>439</v>
      </c>
      <c r="L18" t="s">
        <v>340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199</v>
      </c>
      <c r="N19" s="1"/>
      <c r="O19" s="1"/>
      <c r="P19" s="1"/>
    </row>
    <row r="20" spans="1:16" x14ac:dyDescent="0.25">
      <c r="A20">
        <v>14</v>
      </c>
      <c r="B20" t="s">
        <v>44</v>
      </c>
      <c r="E20" t="s">
        <v>214</v>
      </c>
      <c r="F20" t="s">
        <v>214</v>
      </c>
      <c r="G20" t="s">
        <v>214</v>
      </c>
      <c r="I20" s="6" t="s">
        <v>439</v>
      </c>
      <c r="J20" s="6" t="s">
        <v>439</v>
      </c>
      <c r="K20" s="6" t="s">
        <v>439</v>
      </c>
      <c r="L20" t="s">
        <v>341</v>
      </c>
      <c r="N20" s="1"/>
      <c r="O20" s="1"/>
      <c r="P20" s="1"/>
    </row>
    <row r="21" spans="1:16" x14ac:dyDescent="0.25">
      <c r="A21">
        <v>15</v>
      </c>
      <c r="B21" t="s">
        <v>45</v>
      </c>
      <c r="C21" s="20" t="s">
        <v>19</v>
      </c>
      <c r="D21" s="20" t="s">
        <v>19</v>
      </c>
      <c r="F21" s="20" t="s">
        <v>19</v>
      </c>
      <c r="G21" s="6" t="s">
        <v>439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349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H22" s="6" t="s">
        <v>439</v>
      </c>
      <c r="I22" s="6" t="s">
        <v>439</v>
      </c>
      <c r="J22" s="6" t="s">
        <v>439</v>
      </c>
      <c r="K22" s="6" t="s">
        <v>439</v>
      </c>
      <c r="L22" t="s">
        <v>341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3.0792014356780042</v>
      </c>
      <c r="N26" s="1">
        <f>(I5*J5)^0.5</f>
        <v>9.2376043070340117</v>
      </c>
      <c r="O26" s="1">
        <f>(LOG10(H5)+LOG10(I5))/2</f>
        <v>0.48843810057643111</v>
      </c>
      <c r="P26" s="1">
        <f>(LOG10(I5)+LOG10(J5))/2</f>
        <v>0.96555935529609349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0.14206875917528181</v>
      </c>
      <c r="N27" t="e">
        <f>(PRODUCT(N7:N26))^(1/5)</f>
        <v>#REF!</v>
      </c>
      <c r="O27">
        <f>AVERAGE(O7:O26)</f>
        <v>-0.84750141263862377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4220</v>
      </c>
      <c r="D36" s="12">
        <v>1018</v>
      </c>
      <c r="E36" s="12">
        <v>7688</v>
      </c>
      <c r="F36" s="12">
        <v>8015</v>
      </c>
      <c r="G36" s="12">
        <v>5704</v>
      </c>
      <c r="H36" s="12">
        <v>2483</v>
      </c>
      <c r="I36" s="12">
        <v>8172</v>
      </c>
      <c r="J36" s="12">
        <v>588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7.3159579332418836E-3</v>
      </c>
      <c r="D37" s="5">
        <f>K37/3/3/3/3/3/3/3</f>
        <v>2.194787379972565E-2</v>
      </c>
      <c r="E37" s="5">
        <f>K37/3/3/3/3/3/3</f>
        <v>6.5843621399176946E-2</v>
      </c>
      <c r="F37" s="5">
        <f>K37/3/3/3/3/3</f>
        <v>0.19753086419753085</v>
      </c>
      <c r="G37" s="5">
        <f>K37/3/3/3/3</f>
        <v>0.59259259259259256</v>
      </c>
      <c r="H37" s="5">
        <f>K37/3/3/3</f>
        <v>1.7777777777777777</v>
      </c>
      <c r="I37" s="5">
        <f>K37/3/3</f>
        <v>5.333333333333333</v>
      </c>
      <c r="J37" s="5">
        <f>K37/3</f>
        <v>16</v>
      </c>
      <c r="K37" s="5">
        <v>48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3.8014832539234614E-2</v>
      </c>
      <c r="N38" s="1">
        <f>(E37*F37)^0.5</f>
        <v>0.11404449761770384</v>
      </c>
      <c r="O38" s="1">
        <f>(LOG10(E37)+LOG10(D37))/2</f>
        <v>-1.4200469183022189</v>
      </c>
      <c r="P38" s="1">
        <f>(LOG10(E37)+LOG10(F37))/2</f>
        <v>-0.94292566358255625</v>
      </c>
    </row>
    <row r="39" spans="1:16" x14ac:dyDescent="0.25">
      <c r="A39">
        <v>2</v>
      </c>
      <c r="B39" t="s">
        <v>32</v>
      </c>
      <c r="C39" t="s">
        <v>214</v>
      </c>
      <c r="D39" t="s">
        <v>214</v>
      </c>
      <c r="F39" s="9" t="s">
        <v>214</v>
      </c>
      <c r="G39" s="9" t="s">
        <v>214</v>
      </c>
      <c r="H39" s="9" t="s">
        <v>214</v>
      </c>
      <c r="I39" s="6" t="s">
        <v>439</v>
      </c>
      <c r="J39" s="6" t="s">
        <v>439</v>
      </c>
      <c r="K39" s="6" t="s">
        <v>439</v>
      </c>
      <c r="L39" s="7"/>
      <c r="M39">
        <f>(E37*F37)^0.5</f>
        <v>0.11404449761770384</v>
      </c>
      <c r="N39" s="1">
        <f>(E37*F37)^0.5</f>
        <v>0.11404449761770384</v>
      </c>
      <c r="O39" s="1">
        <f>(LOG10(E37)+LOG10(F37))/2</f>
        <v>-0.94292566358255625</v>
      </c>
      <c r="P39" s="1">
        <f>(LOG10(E37)+LOG10(F37))/2</f>
        <v>-0.94292566358255625</v>
      </c>
    </row>
    <row r="40" spans="1:16" x14ac:dyDescent="0.25">
      <c r="A40">
        <v>3</v>
      </c>
      <c r="B40" t="s">
        <v>33</v>
      </c>
      <c r="C40" s="9" t="s">
        <v>214</v>
      </c>
      <c r="D40" s="9" t="s">
        <v>214</v>
      </c>
      <c r="F40" s="7"/>
      <c r="G40" s="9" t="s">
        <v>214</v>
      </c>
      <c r="H40" s="7"/>
      <c r="I40" s="6" t="s">
        <v>439</v>
      </c>
      <c r="J40" s="6" t="s">
        <v>439</v>
      </c>
      <c r="K40" s="6" t="s">
        <v>439</v>
      </c>
      <c r="L40" s="7" t="s">
        <v>340</v>
      </c>
      <c r="M40">
        <f>(E37*F37)^0.5</f>
        <v>0.11404449761770384</v>
      </c>
      <c r="N40" s="1">
        <f>(E37*F37)^0.5</f>
        <v>0.11404449761770384</v>
      </c>
      <c r="O40" s="1">
        <f>(LOG10(E37)+LOG10(F37))/2</f>
        <v>-0.94292566358255625</v>
      </c>
      <c r="P40" s="1">
        <f>(LOG10(E37)+LOG10(F37))/2</f>
        <v>-0.94292566358255625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I41" s="9" t="s">
        <v>430</v>
      </c>
      <c r="J41" s="6" t="s">
        <v>439</v>
      </c>
      <c r="K41" s="6" t="s">
        <v>439</v>
      </c>
      <c r="L41" s="7"/>
      <c r="M41">
        <f>(J37*K37)^0.5</f>
        <v>27.712812921102035</v>
      </c>
      <c r="N41" s="1">
        <f>(J37*K37)^0.5</f>
        <v>27.712812921102035</v>
      </c>
      <c r="O41" s="1">
        <f>(LOG10(J37)+LOG10(K37))/2</f>
        <v>1.4426806100157559</v>
      </c>
      <c r="P41" s="1">
        <f>(LOG10(J37)+LOG10(K37))/2</f>
        <v>1.4426806100157559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I42" s="6" t="s">
        <v>439</v>
      </c>
      <c r="J42" s="6" t="s">
        <v>439</v>
      </c>
      <c r="K42" s="6" t="s">
        <v>439</v>
      </c>
      <c r="L42" s="6" t="s">
        <v>412</v>
      </c>
      <c r="M42">
        <f>(H37*I37)^0.5</f>
        <v>3.0792014356780042</v>
      </c>
      <c r="N42" s="1">
        <f>(H37*I37)^0.5</f>
        <v>3.0792014356780042</v>
      </c>
      <c r="O42" s="1">
        <f>(LOG10(H37)+LOG10(I37))/2</f>
        <v>0.48843810057643111</v>
      </c>
      <c r="P42" s="1">
        <f>(LOG10(I37)+LOG10(J37))/2</f>
        <v>0.96555935529609349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F43" t="s">
        <v>214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H44" t="s">
        <v>214</v>
      </c>
      <c r="I44" s="6" t="s">
        <v>439</v>
      </c>
      <c r="J44" s="6" t="s">
        <v>439</v>
      </c>
      <c r="K44" s="6" t="s">
        <v>439</v>
      </c>
      <c r="L44" t="s">
        <v>417</v>
      </c>
    </row>
    <row r="45" spans="1:16" x14ac:dyDescent="0.25">
      <c r="A45">
        <v>8</v>
      </c>
      <c r="B45" t="s">
        <v>38</v>
      </c>
      <c r="I45" s="6" t="s">
        <v>439</v>
      </c>
      <c r="J45" s="6" t="s">
        <v>439</v>
      </c>
      <c r="K45" s="6" t="s">
        <v>439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J46" s="6" t="s">
        <v>439</v>
      </c>
      <c r="K46" s="6" t="s">
        <v>439</v>
      </c>
      <c r="L46" t="s">
        <v>340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18</v>
      </c>
      <c r="F47" t="s">
        <v>18</v>
      </c>
      <c r="G47" t="s">
        <v>18</v>
      </c>
      <c r="H47" t="s">
        <v>18</v>
      </c>
      <c r="I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s="6" t="s">
        <v>439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220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I49" t="s">
        <v>214</v>
      </c>
      <c r="J49" s="6" t="s">
        <v>439</v>
      </c>
      <c r="K49" s="6" t="s">
        <v>439</v>
      </c>
      <c r="L49" t="s">
        <v>344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F50" s="6" t="s">
        <v>439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199</v>
      </c>
    </row>
    <row r="51" spans="1:16" x14ac:dyDescent="0.25">
      <c r="A51">
        <v>14</v>
      </c>
      <c r="B51" t="s">
        <v>44</v>
      </c>
      <c r="E51" t="s">
        <v>214</v>
      </c>
      <c r="F51" t="s">
        <v>214</v>
      </c>
      <c r="G51" t="s">
        <v>214</v>
      </c>
      <c r="I51" t="s">
        <v>214</v>
      </c>
      <c r="J51" s="6" t="s">
        <v>439</v>
      </c>
      <c r="K51" s="6" t="s">
        <v>439</v>
      </c>
      <c r="L51" t="s">
        <v>341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E52" t="s">
        <v>214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H53" s="6" t="s">
        <v>439</v>
      </c>
      <c r="I53" s="6" t="s">
        <v>439</v>
      </c>
      <c r="J53" s="6" t="s">
        <v>439</v>
      </c>
      <c r="K53" s="6" t="s">
        <v>439</v>
      </c>
      <c r="L53" t="s">
        <v>340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</v>
      </c>
      <c r="F58">
        <f t="shared" si="1"/>
        <v>0.2</v>
      </c>
      <c r="G58">
        <f t="shared" si="1"/>
        <v>0.4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0.53093834657230343</v>
      </c>
      <c r="N58">
        <f>(PRODUCT(N38:N42))^(1/5)</f>
        <v>0.66140632535342481</v>
      </c>
      <c r="O58">
        <f>AVERAGE(O38:O42)</f>
        <v>-0.27495590697502886</v>
      </c>
      <c r="P58">
        <f>AVERAGE(P38:P42)</f>
        <v>-8.4107405087163883E-2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1.0711345602652056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4" zoomScaleNormal="100" workbookViewId="0">
      <selection activeCell="K7" sqref="K7:K22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6277</v>
      </c>
      <c r="D3" s="12">
        <v>2867</v>
      </c>
      <c r="E3" s="12">
        <v>4374</v>
      </c>
      <c r="F3" s="12">
        <v>63</v>
      </c>
      <c r="G3" s="12">
        <v>6752</v>
      </c>
      <c r="H3" s="12">
        <v>3441</v>
      </c>
      <c r="I3" s="12">
        <v>4767</v>
      </c>
      <c r="J3" s="12">
        <v>1546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4.7248894985520498E-3</v>
      </c>
      <c r="D5" s="5">
        <f>K5/3/3/3/3/3/3/3</f>
        <v>1.4174668495656149E-2</v>
      </c>
      <c r="E5" s="5">
        <f>K5/3/3/3/3/3/3</f>
        <v>4.2524005486968448E-2</v>
      </c>
      <c r="F5" s="5">
        <f>K5/3/3/3/3/3</f>
        <v>0.12757201646090535</v>
      </c>
      <c r="G5" s="5">
        <f>K5/3/3/3/3</f>
        <v>0.38271604938271603</v>
      </c>
      <c r="H5" s="5">
        <f>K5/3/3/3</f>
        <v>1.1481481481481481</v>
      </c>
      <c r="I5" s="5">
        <f>K5/3/3</f>
        <v>3.4444444444444446</v>
      </c>
      <c r="J5" s="5">
        <f>K5/3</f>
        <v>10.333333333333334</v>
      </c>
      <c r="K5" s="5">
        <v>31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-2.3256083439230268</v>
      </c>
      <c r="D6" s="5">
        <f t="shared" ref="D6:K6" si="0">LOG10(D5)</f>
        <v>-1.8484870892033645</v>
      </c>
      <c r="E6" s="5">
        <f t="shared" si="0"/>
        <v>-1.3713658344837019</v>
      </c>
      <c r="F6" s="5">
        <f t="shared" si="0"/>
        <v>-0.89424457976403948</v>
      </c>
      <c r="G6" s="5">
        <f t="shared" si="0"/>
        <v>-0.4171233250443771</v>
      </c>
      <c r="H6" s="5">
        <f t="shared" si="0"/>
        <v>5.9997929675285368E-2</v>
      </c>
      <c r="I6" s="5">
        <f t="shared" si="0"/>
        <v>0.53711918439494788</v>
      </c>
      <c r="J6" s="5">
        <f t="shared" si="0"/>
        <v>1.0142404391146103</v>
      </c>
      <c r="K6" s="5">
        <f t="shared" si="0"/>
        <v>1.4913616938342726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8.1837486716407858E-3</v>
      </c>
      <c r="N7" s="1">
        <f>(E5*D5)^0.5</f>
        <v>2.4551246014922357E-2</v>
      </c>
      <c r="O7" s="1">
        <f>(LOG10(C5)+LOG10(D5))/2</f>
        <v>-2.0870477165631955</v>
      </c>
      <c r="P7" s="1">
        <f>(LOG10(E5)+LOG10(D5))/2</f>
        <v>-1.6099264618435332</v>
      </c>
    </row>
    <row r="8" spans="1:16" x14ac:dyDescent="0.25">
      <c r="A8">
        <v>2</v>
      </c>
      <c r="B8" t="s">
        <v>32</v>
      </c>
      <c r="C8" t="s">
        <v>214</v>
      </c>
      <c r="D8" s="9" t="s">
        <v>214</v>
      </c>
      <c r="E8" t="s">
        <v>18</v>
      </c>
      <c r="F8" s="6" t="s">
        <v>439</v>
      </c>
      <c r="G8" s="6" t="s">
        <v>439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262</v>
      </c>
      <c r="M8">
        <f>(C5*D5)^0.5</f>
        <v>8.1837486716407858E-3</v>
      </c>
      <c r="N8" s="1">
        <f>(C5*D5)^0.5</f>
        <v>8.1837486716407858E-3</v>
      </c>
      <c r="O8" s="1">
        <f>(LOG10(C5)+LOG10(D5))/2</f>
        <v>-2.0870477165631955</v>
      </c>
      <c r="P8" s="1">
        <f>(LOG10(C5)+LOG10(D5))/2</f>
        <v>-2.0870477165631955</v>
      </c>
    </row>
    <row r="9" spans="1:16" x14ac:dyDescent="0.25">
      <c r="A9">
        <v>3</v>
      </c>
      <c r="B9" t="s">
        <v>33</v>
      </c>
      <c r="C9" t="s">
        <v>214</v>
      </c>
      <c r="D9" t="s">
        <v>214</v>
      </c>
      <c r="E9" t="s">
        <v>18</v>
      </c>
      <c r="F9" t="s">
        <v>18</v>
      </c>
      <c r="G9" t="s">
        <v>18</v>
      </c>
      <c r="H9" t="s">
        <v>18</v>
      </c>
      <c r="I9" s="6" t="s">
        <v>439</v>
      </c>
      <c r="J9" s="6" t="s">
        <v>439</v>
      </c>
      <c r="K9" s="6" t="s">
        <v>439</v>
      </c>
      <c r="L9" s="7" t="s">
        <v>181</v>
      </c>
      <c r="M9">
        <f>(E5*F5)^0.5</f>
        <v>7.3653738044767075E-2</v>
      </c>
      <c r="N9" s="1">
        <f>(E5*F5)^0.5</f>
        <v>7.3653738044767075E-2</v>
      </c>
      <c r="O9" s="1">
        <f>(LOG10(E5)+LOG10(F5))/2</f>
        <v>-1.1328052071238708</v>
      </c>
      <c r="P9" s="1">
        <f>(LOG10(E5)+LOG10(F5))/2</f>
        <v>-1.1328052071238708</v>
      </c>
    </row>
    <row r="10" spans="1:16" x14ac:dyDescent="0.25">
      <c r="A10">
        <v>4</v>
      </c>
      <c r="B10" t="s">
        <v>34</v>
      </c>
      <c r="C10" t="s">
        <v>214</v>
      </c>
      <c r="D10" t="s">
        <v>18</v>
      </c>
      <c r="E10" t="s">
        <v>18</v>
      </c>
      <c r="F10" t="s">
        <v>18</v>
      </c>
      <c r="G10" t="s">
        <v>214</v>
      </c>
      <c r="H10" s="6" t="s">
        <v>439</v>
      </c>
      <c r="I10" s="6" t="s">
        <v>439</v>
      </c>
      <c r="J10" s="6" t="s">
        <v>439</v>
      </c>
      <c r="K10" s="6" t="s">
        <v>439</v>
      </c>
      <c r="L10" t="s">
        <v>271</v>
      </c>
      <c r="M10">
        <f>(G5*H5)^0.5</f>
        <v>0.66288364240290365</v>
      </c>
      <c r="N10" s="1" t="e">
        <f>(K5*#REF!)^0.5</f>
        <v>#REF!</v>
      </c>
      <c r="O10" s="1">
        <f>(LOG10(G5)+LOG10(H5))/2</f>
        <v>-0.17856269768454586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E11" t="s">
        <v>18</v>
      </c>
      <c r="F11" t="s">
        <v>18</v>
      </c>
      <c r="G11" s="6" t="s">
        <v>439</v>
      </c>
      <c r="H11" s="6" t="s">
        <v>439</v>
      </c>
      <c r="I11" s="6" t="s">
        <v>439</v>
      </c>
      <c r="J11" s="6" t="s">
        <v>439</v>
      </c>
      <c r="K11" s="6" t="s">
        <v>439</v>
      </c>
      <c r="L11" s="7" t="s">
        <v>276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18</v>
      </c>
      <c r="D12" t="s">
        <v>18</v>
      </c>
      <c r="E12" t="s">
        <v>18</v>
      </c>
      <c r="F12" t="s">
        <v>214</v>
      </c>
      <c r="G12" s="6" t="s">
        <v>439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278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18</v>
      </c>
      <c r="D13" t="s">
        <v>18</v>
      </c>
      <c r="E13" s="6" t="s">
        <v>439</v>
      </c>
      <c r="F13" s="6" t="s">
        <v>439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s="7" t="s">
        <v>226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214</v>
      </c>
      <c r="E14" t="s">
        <v>18</v>
      </c>
      <c r="F14" t="s">
        <v>214</v>
      </c>
      <c r="G14" t="s">
        <v>18</v>
      </c>
      <c r="H14" s="6" t="s">
        <v>439</v>
      </c>
      <c r="I14" s="6" t="s">
        <v>439</v>
      </c>
      <c r="J14" s="6" t="s">
        <v>439</v>
      </c>
      <c r="K14" s="6" t="s">
        <v>439</v>
      </c>
      <c r="L14" s="7" t="s">
        <v>290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E15" t="s">
        <v>214</v>
      </c>
      <c r="F15" t="s">
        <v>214</v>
      </c>
      <c r="G15" t="s">
        <v>214</v>
      </c>
      <c r="H15" t="s">
        <v>214</v>
      </c>
      <c r="I15" s="6" t="s">
        <v>439</v>
      </c>
      <c r="J15" s="6" t="s">
        <v>439</v>
      </c>
      <c r="K15" s="6" t="s">
        <v>439</v>
      </c>
      <c r="L15" s="7" t="s">
        <v>293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214</v>
      </c>
      <c r="G16" s="6" t="s">
        <v>439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E17" t="s">
        <v>18</v>
      </c>
      <c r="F17" t="s">
        <v>18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s="7" t="s">
        <v>299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E18" t="s">
        <v>18</v>
      </c>
      <c r="F18" t="s">
        <v>18</v>
      </c>
      <c r="G18" t="s">
        <v>18</v>
      </c>
      <c r="H18" t="s">
        <v>214</v>
      </c>
      <c r="I18" s="6" t="s">
        <v>439</v>
      </c>
      <c r="J18" s="6" t="s">
        <v>439</v>
      </c>
      <c r="K18" s="6" t="s">
        <v>439</v>
      </c>
      <c r="L18" s="7" t="s">
        <v>301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s="6" t="s">
        <v>439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s="7" t="s">
        <v>290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214</v>
      </c>
      <c r="D20" t="s">
        <v>214</v>
      </c>
      <c r="E20" t="s">
        <v>18</v>
      </c>
      <c r="F20" t="s">
        <v>214</v>
      </c>
      <c r="G20" s="6" t="s">
        <v>439</v>
      </c>
      <c r="H20" s="6" t="s">
        <v>439</v>
      </c>
      <c r="I20" s="6" t="s">
        <v>439</v>
      </c>
      <c r="J20" s="6" t="s">
        <v>439</v>
      </c>
      <c r="K20" s="6" t="s">
        <v>439</v>
      </c>
      <c r="L20" s="7" t="s">
        <v>290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18</v>
      </c>
      <c r="E21" t="s">
        <v>18</v>
      </c>
      <c r="F21" t="s">
        <v>214</v>
      </c>
      <c r="G21" s="6" t="s">
        <v>439</v>
      </c>
      <c r="H21" t="s">
        <v>214</v>
      </c>
      <c r="I21" s="6" t="s">
        <v>439</v>
      </c>
      <c r="J21" s="6" t="s">
        <v>439</v>
      </c>
      <c r="K21" s="6" t="s">
        <v>439</v>
      </c>
      <c r="L21" s="7" t="s">
        <v>230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18</v>
      </c>
      <c r="F22" t="s">
        <v>18</v>
      </c>
      <c r="G22" s="6" t="s">
        <v>439</v>
      </c>
      <c r="H22" s="6" t="s">
        <v>439</v>
      </c>
      <c r="I22" s="6" t="s">
        <v>439</v>
      </c>
      <c r="J22" s="6" t="s">
        <v>439</v>
      </c>
      <c r="K22" s="6" t="s">
        <v>439</v>
      </c>
      <c r="L22" s="7" t="s">
        <v>243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1.988650927208711</v>
      </c>
      <c r="N26" s="1">
        <f>(I5*J5)^0.5</f>
        <v>5.9659527816261333</v>
      </c>
      <c r="O26" s="1">
        <f>(LOG10(H5)+LOG10(I5))/2</f>
        <v>0.29855855703511663</v>
      </c>
      <c r="P26" s="1">
        <f>(LOG10(I5)+LOG10(J5))/2</f>
        <v>0.77567981175477907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9.1752740300702837E-2</v>
      </c>
      <c r="N27" t="e">
        <f>(PRODUCT(N7:N26))^(1/5)</f>
        <v>#REF!</v>
      </c>
      <c r="O27">
        <f>AVERAGE(O7:O26)</f>
        <v>-1.0373809561799383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0.97314023526617266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6277</v>
      </c>
      <c r="D36" s="12">
        <v>2867</v>
      </c>
      <c r="E36" s="12">
        <v>4374</v>
      </c>
      <c r="F36" s="12">
        <v>63</v>
      </c>
      <c r="G36" s="12">
        <v>6752</v>
      </c>
      <c r="H36" s="12">
        <v>3441</v>
      </c>
      <c r="I36" s="12">
        <v>4767</v>
      </c>
      <c r="J36" s="12">
        <v>1546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4.7248894985520498E-3</v>
      </c>
      <c r="D37" s="5">
        <f>K37/3/3/3/3/3/3/3</f>
        <v>1.4174668495656149E-2</v>
      </c>
      <c r="E37" s="5">
        <f>K37/3/3/3/3/3/3</f>
        <v>4.2524005486968448E-2</v>
      </c>
      <c r="F37" s="5">
        <f>K37/3/3/3/3/3</f>
        <v>0.12757201646090535</v>
      </c>
      <c r="G37" s="5">
        <f>K37/3/3/3/3</f>
        <v>0.38271604938271603</v>
      </c>
      <c r="H37" s="5">
        <f>K37/3/3/3</f>
        <v>1.1481481481481481</v>
      </c>
      <c r="I37" s="5">
        <f>K37/3/3</f>
        <v>3.4444444444444446</v>
      </c>
      <c r="J37" s="5">
        <f>K37/3</f>
        <v>10.333333333333334</v>
      </c>
      <c r="K37" s="5">
        <v>31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2.4551246014922357E-2</v>
      </c>
      <c r="N38" s="1">
        <f>(E37*F37)^0.5</f>
        <v>7.3653738044767075E-2</v>
      </c>
      <c r="O38" s="1">
        <f>(LOG10(E37)+LOG10(D37))/2</f>
        <v>-1.6099264618435332</v>
      </c>
      <c r="P38" s="1">
        <f>(LOG10(E37)+LOG10(F37))/2</f>
        <v>-1.1328052071238708</v>
      </c>
    </row>
    <row r="39" spans="1:16" x14ac:dyDescent="0.25">
      <c r="A39">
        <v>2</v>
      </c>
      <c r="B39" t="s">
        <v>32</v>
      </c>
      <c r="C39" t="s">
        <v>214</v>
      </c>
      <c r="D39" s="9" t="s">
        <v>214</v>
      </c>
      <c r="E39" s="9" t="s">
        <v>214</v>
      </c>
      <c r="F39" s="20" t="s">
        <v>19</v>
      </c>
      <c r="G39" s="9" t="s">
        <v>19</v>
      </c>
      <c r="H39" s="9" t="s">
        <v>19</v>
      </c>
      <c r="I39" s="6" t="s">
        <v>439</v>
      </c>
      <c r="J39" s="6" t="s">
        <v>439</v>
      </c>
      <c r="K39" s="6" t="s">
        <v>439</v>
      </c>
      <c r="L39" s="7" t="s">
        <v>262</v>
      </c>
      <c r="M39">
        <f>(E37*F37)^0.5</f>
        <v>7.3653738044767075E-2</v>
      </c>
      <c r="N39" s="1">
        <f>(E37*F37)^0.5</f>
        <v>7.3653738044767075E-2</v>
      </c>
      <c r="O39" s="1">
        <f>(LOG10(E37)+LOG10(F37))/2</f>
        <v>-1.1328052071238708</v>
      </c>
      <c r="P39" s="1">
        <f>(LOG10(E37)+LOG10(F37))/2</f>
        <v>-1.1328052071238708</v>
      </c>
    </row>
    <row r="40" spans="1:16" x14ac:dyDescent="0.25">
      <c r="A40">
        <v>3</v>
      </c>
      <c r="B40" t="s">
        <v>33</v>
      </c>
      <c r="C40" t="s">
        <v>214</v>
      </c>
      <c r="D40" t="s">
        <v>214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s="6" t="s">
        <v>439</v>
      </c>
      <c r="K40" s="6" t="s">
        <v>439</v>
      </c>
      <c r="L40" s="7" t="s">
        <v>181</v>
      </c>
      <c r="M40">
        <f>(E37*F37)^0.5</f>
        <v>7.3653738044767075E-2</v>
      </c>
      <c r="N40" s="1">
        <f>(E37*F37)^0.5</f>
        <v>7.3653738044767075E-2</v>
      </c>
      <c r="O40" s="1">
        <f>(LOG10(E37)+LOG10(F37))/2</f>
        <v>-1.1328052071238708</v>
      </c>
      <c r="P40" s="1">
        <f>(LOG10(E37)+LOG10(F37))/2</f>
        <v>-1.1328052071238708</v>
      </c>
    </row>
    <row r="41" spans="1:16" x14ac:dyDescent="0.25">
      <c r="A41">
        <v>4</v>
      </c>
      <c r="B41" t="s">
        <v>34</v>
      </c>
      <c r="C41" s="9" t="s">
        <v>19</v>
      </c>
      <c r="D41" s="9" t="s">
        <v>19</v>
      </c>
      <c r="E41" t="s">
        <v>18</v>
      </c>
      <c r="F41" t="s">
        <v>18</v>
      </c>
      <c r="G41" t="s">
        <v>18</v>
      </c>
      <c r="H41" s="9" t="s">
        <v>19</v>
      </c>
      <c r="I41" s="9" t="s">
        <v>19</v>
      </c>
      <c r="J41" s="6" t="s">
        <v>439</v>
      </c>
      <c r="K41" s="6" t="s">
        <v>439</v>
      </c>
      <c r="L41" s="7" t="s">
        <v>198</v>
      </c>
      <c r="M41">
        <f>(J37*K37)^0.5</f>
        <v>17.897858344878401</v>
      </c>
      <c r="N41" s="1">
        <f>(J37*K37)^0.5</f>
        <v>17.897858344878401</v>
      </c>
      <c r="O41" s="1">
        <f>(LOG10(J37)+LOG10(K37))/2</f>
        <v>1.2528010664744413</v>
      </c>
      <c r="P41" s="1">
        <f>(LOG10(J37)+LOG10(K37))/2</f>
        <v>1.2528010664744413</v>
      </c>
    </row>
    <row r="42" spans="1:16" x14ac:dyDescent="0.25">
      <c r="A42">
        <v>5</v>
      </c>
      <c r="B42" t="s">
        <v>35</v>
      </c>
      <c r="C42" t="s">
        <v>18</v>
      </c>
      <c r="D42" s="9" t="s">
        <v>214</v>
      </c>
      <c r="E42" t="s">
        <v>18</v>
      </c>
      <c r="F42" s="9" t="s">
        <v>214</v>
      </c>
      <c r="G42" s="6" t="s">
        <v>439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277</v>
      </c>
      <c r="M42">
        <f>(H37*I37)^0.5</f>
        <v>1.988650927208711</v>
      </c>
      <c r="N42" s="1">
        <f>(H37*I37)^0.5</f>
        <v>1.988650927208711</v>
      </c>
      <c r="O42" s="1">
        <f>(LOG10(H37)+LOG10(I37))/2</f>
        <v>0.29855855703511663</v>
      </c>
      <c r="P42" s="1">
        <f>(LOG10(I37)+LOG10(J37))/2</f>
        <v>0.77567981175477907</v>
      </c>
    </row>
    <row r="43" spans="1:16" x14ac:dyDescent="0.25">
      <c r="A43">
        <v>6</v>
      </c>
      <c r="B43" t="s">
        <v>36</v>
      </c>
      <c r="C43" s="9" t="s">
        <v>214</v>
      </c>
      <c r="D43" t="s">
        <v>18</v>
      </c>
      <c r="E43" t="s">
        <v>18</v>
      </c>
      <c r="F43" s="9" t="s">
        <v>214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279</v>
      </c>
    </row>
    <row r="44" spans="1:16" x14ac:dyDescent="0.25">
      <c r="A44">
        <v>7</v>
      </c>
      <c r="B44" t="s">
        <v>37</v>
      </c>
      <c r="C44" s="9" t="s">
        <v>19</v>
      </c>
      <c r="D44" s="9" t="s">
        <v>19</v>
      </c>
      <c r="E44" t="s">
        <v>18</v>
      </c>
      <c r="F44" t="s">
        <v>18</v>
      </c>
      <c r="G44" t="s">
        <v>18</v>
      </c>
      <c r="H44" s="9" t="s">
        <v>19</v>
      </c>
      <c r="I44" s="6" t="s">
        <v>439</v>
      </c>
      <c r="J44" s="6" t="s">
        <v>439</v>
      </c>
      <c r="K44" s="6" t="s">
        <v>439</v>
      </c>
      <c r="L44" s="6" t="s">
        <v>226</v>
      </c>
    </row>
    <row r="45" spans="1:16" x14ac:dyDescent="0.25">
      <c r="A45">
        <v>8</v>
      </c>
      <c r="B45" t="s">
        <v>38</v>
      </c>
      <c r="C45" s="9" t="s">
        <v>19</v>
      </c>
      <c r="D45" s="9" t="s">
        <v>19</v>
      </c>
      <c r="E45" s="9" t="s">
        <v>214</v>
      </c>
      <c r="F45" t="s">
        <v>18</v>
      </c>
      <c r="G45" t="s">
        <v>18</v>
      </c>
      <c r="H45" s="9" t="s">
        <v>214</v>
      </c>
      <c r="I45" s="6" t="s">
        <v>439</v>
      </c>
      <c r="J45" s="6" t="s">
        <v>439</v>
      </c>
      <c r="K45" s="6" t="s">
        <v>439</v>
      </c>
      <c r="L45" s="6" t="s">
        <v>290</v>
      </c>
    </row>
    <row r="46" spans="1:16" x14ac:dyDescent="0.25">
      <c r="A46">
        <v>9</v>
      </c>
      <c r="B46" t="s">
        <v>39</v>
      </c>
      <c r="C46" s="9" t="s">
        <v>19</v>
      </c>
      <c r="D46" s="9" t="s">
        <v>19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s="6" t="s">
        <v>439</v>
      </c>
      <c r="K46" s="6" t="s">
        <v>439</v>
      </c>
      <c r="L46" s="6" t="s">
        <v>294</v>
      </c>
    </row>
    <row r="47" spans="1:16" x14ac:dyDescent="0.25">
      <c r="A47">
        <v>10</v>
      </c>
      <c r="B47" t="s">
        <v>40</v>
      </c>
      <c r="C47" t="s">
        <v>214</v>
      </c>
      <c r="D47" t="s">
        <v>18</v>
      </c>
      <c r="E47" s="9" t="s">
        <v>214</v>
      </c>
      <c r="F47" t="s">
        <v>214</v>
      </c>
      <c r="G47" t="s">
        <v>18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E48" t="s">
        <v>18</v>
      </c>
      <c r="F48" t="s">
        <v>18</v>
      </c>
      <c r="G48" s="9" t="s">
        <v>19</v>
      </c>
      <c r="H48" s="6" t="s">
        <v>439</v>
      </c>
      <c r="I48" s="6" t="s">
        <v>439</v>
      </c>
      <c r="J48" s="6" t="s">
        <v>439</v>
      </c>
      <c r="K48" s="6" t="s">
        <v>439</v>
      </c>
    </row>
    <row r="49" spans="1:16" x14ac:dyDescent="0.25">
      <c r="A49">
        <v>12</v>
      </c>
      <c r="B49" t="s">
        <v>42</v>
      </c>
      <c r="C49" t="s">
        <v>18</v>
      </c>
      <c r="D49" t="s">
        <v>214</v>
      </c>
      <c r="E49" t="s">
        <v>18</v>
      </c>
      <c r="F49" t="s">
        <v>18</v>
      </c>
      <c r="G49" t="s">
        <v>18</v>
      </c>
      <c r="H49" t="s">
        <v>18</v>
      </c>
      <c r="I49" s="9" t="s">
        <v>19</v>
      </c>
      <c r="J49" s="6" t="s">
        <v>439</v>
      </c>
      <c r="K49" s="6" t="s">
        <v>439</v>
      </c>
      <c r="L49" s="6" t="s">
        <v>231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t="s">
        <v>214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s="6" t="s">
        <v>290</v>
      </c>
    </row>
    <row r="51" spans="1:16" x14ac:dyDescent="0.25">
      <c r="A51">
        <v>14</v>
      </c>
      <c r="B51" t="s">
        <v>44</v>
      </c>
      <c r="C51" t="s">
        <v>18</v>
      </c>
      <c r="D51" t="s">
        <v>214</v>
      </c>
      <c r="E51" t="s">
        <v>18</v>
      </c>
      <c r="F51" t="s">
        <v>214</v>
      </c>
      <c r="G51" s="9" t="s">
        <v>19</v>
      </c>
      <c r="H51" s="6" t="s">
        <v>439</v>
      </c>
      <c r="I51" s="6" t="s">
        <v>439</v>
      </c>
      <c r="J51" s="6" t="s">
        <v>439</v>
      </c>
      <c r="K51" s="6" t="s">
        <v>439</v>
      </c>
      <c r="L51" s="6" t="s">
        <v>290</v>
      </c>
    </row>
    <row r="52" spans="1:16" x14ac:dyDescent="0.25">
      <c r="A52">
        <v>15</v>
      </c>
      <c r="B52" t="s">
        <v>45</v>
      </c>
      <c r="C52" s="9" t="s">
        <v>19</v>
      </c>
      <c r="D52" t="s">
        <v>18</v>
      </c>
      <c r="E52" t="s">
        <v>18</v>
      </c>
      <c r="F52" s="9" t="s">
        <v>19</v>
      </c>
      <c r="G52" s="9" t="s">
        <v>19</v>
      </c>
      <c r="H52" s="9" t="s">
        <v>19</v>
      </c>
      <c r="I52" s="6" t="s">
        <v>439</v>
      </c>
      <c r="J52" s="6" t="s">
        <v>439</v>
      </c>
      <c r="K52" s="6" t="s">
        <v>439</v>
      </c>
      <c r="L52" s="6" t="s">
        <v>230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E53" t="s">
        <v>18</v>
      </c>
      <c r="F53" t="s">
        <v>18</v>
      </c>
      <c r="G53" s="6" t="s">
        <v>439</v>
      </c>
      <c r="H53" s="6" t="s">
        <v>439</v>
      </c>
      <c r="I53" s="6" t="s">
        <v>439</v>
      </c>
      <c r="J53" s="6" t="s">
        <v>439</v>
      </c>
      <c r="K53" s="6" t="s">
        <v>439</v>
      </c>
      <c r="L53" s="6" t="s">
        <v>243</v>
      </c>
    </row>
    <row r="54" spans="1:16" x14ac:dyDescent="0.25">
      <c r="A54">
        <v>17</v>
      </c>
      <c r="K54" s="6"/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0.8</v>
      </c>
      <c r="D58">
        <f t="shared" si="1"/>
        <v>1</v>
      </c>
      <c r="E58">
        <f t="shared" si="1"/>
        <v>0.2</v>
      </c>
      <c r="F58">
        <f t="shared" si="1"/>
        <v>0.4</v>
      </c>
      <c r="G58">
        <f t="shared" si="1"/>
        <v>0.2</v>
      </c>
      <c r="H58">
        <f t="shared" si="1"/>
        <v>0.4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0.34289768216127936</v>
      </c>
      <c r="N58">
        <f>(PRODUCT(N38:N42))^(1/5)</f>
        <v>0.42715825179075356</v>
      </c>
      <c r="O58">
        <f>AVERAGE(O38:O42)</f>
        <v>-0.4648354505163434</v>
      </c>
      <c r="P58">
        <f>AVERAGE(P38:P42)</f>
        <v>-0.27398694862847839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1.0711345602652056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K38" sqref="K38:K53"/>
    </sheetView>
  </sheetViews>
  <sheetFormatPr defaultRowHeight="14.4" x14ac:dyDescent="0.25"/>
  <cols>
    <col min="12" max="12" width="11.8867187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634</v>
      </c>
      <c r="D3" s="12">
        <v>6323</v>
      </c>
      <c r="E3" s="12">
        <v>3112</v>
      </c>
      <c r="F3" s="12">
        <v>702</v>
      </c>
      <c r="G3" s="12">
        <v>1218</v>
      </c>
      <c r="H3" s="12">
        <v>7807</v>
      </c>
      <c r="I3" s="12">
        <v>3586</v>
      </c>
      <c r="J3" s="12">
        <v>5013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3.200731595793324E-3</v>
      </c>
      <c r="D5" s="5">
        <f>K5/3/3/3/3/3/3/3</f>
        <v>9.6021947873799716E-3</v>
      </c>
      <c r="E5" s="5">
        <f>K5/3/3/3/3/3/3</f>
        <v>2.8806584362139915E-2</v>
      </c>
      <c r="F5" s="5">
        <f>K5/3/3/3/3/3</f>
        <v>8.6419753086419748E-2</v>
      </c>
      <c r="G5" s="5">
        <f>K5/3/3/3/3</f>
        <v>0.25925925925925924</v>
      </c>
      <c r="H5" s="5">
        <f>K5/3/3/3</f>
        <v>0.77777777777777779</v>
      </c>
      <c r="I5" s="5">
        <f>K5/3/3</f>
        <v>2.3333333333333335</v>
      </c>
      <c r="J5" s="5">
        <f>K5/3</f>
        <v>7</v>
      </c>
      <c r="K5" s="5">
        <v>21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-2.4947507430233804</v>
      </c>
      <c r="D6" s="5">
        <f t="shared" ref="D6:K6" si="0">LOG10(D5)</f>
        <v>-2.0176294883037178</v>
      </c>
      <c r="E6" s="5">
        <f t="shared" si="0"/>
        <v>-1.5405082335840554</v>
      </c>
      <c r="F6" s="5">
        <f t="shared" si="0"/>
        <v>-1.063386978864393</v>
      </c>
      <c r="G6" s="5">
        <f t="shared" si="0"/>
        <v>-0.58626572414473055</v>
      </c>
      <c r="H6" s="5">
        <f t="shared" si="0"/>
        <v>-0.10914446942506803</v>
      </c>
      <c r="I6" s="5">
        <f t="shared" si="0"/>
        <v>0.36797678529459443</v>
      </c>
      <c r="J6" s="5">
        <f t="shared" si="0"/>
        <v>0.84509804001425681</v>
      </c>
      <c r="K6" s="5">
        <f t="shared" si="0"/>
        <v>1.3222192947339193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5.5438297453050478E-3</v>
      </c>
      <c r="N7" s="1">
        <f>(E5*D5)^0.5</f>
        <v>1.6631489235915144E-2</v>
      </c>
      <c r="O7" s="1">
        <f>(LOG10(C5)+LOG10(D5))/2</f>
        <v>-2.2561901156635491</v>
      </c>
      <c r="P7" s="1">
        <f>(LOG10(E5)+LOG10(D5))/2</f>
        <v>-1.7790688609438865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s="6" t="s">
        <v>439</v>
      </c>
      <c r="J8" s="6" t="s">
        <v>439</v>
      </c>
      <c r="K8" s="6" t="s">
        <v>439</v>
      </c>
      <c r="L8" s="7" t="s">
        <v>263</v>
      </c>
      <c r="M8">
        <f>(C5*D5)^0.5</f>
        <v>5.5438297453050478E-3</v>
      </c>
      <c r="N8" s="1">
        <f>(C5*D5)^0.5</f>
        <v>5.5438297453050478E-3</v>
      </c>
      <c r="O8" s="1">
        <f>(LOG10(C5)+LOG10(D5))/2</f>
        <v>-2.2561901156635491</v>
      </c>
      <c r="P8" s="1">
        <f>(LOG10(C5)+LOG10(D5))/2</f>
        <v>-2.2561901156635491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t="s">
        <v>18</v>
      </c>
      <c r="I9" s="6" t="s">
        <v>439</v>
      </c>
      <c r="J9" s="6" t="s">
        <v>439</v>
      </c>
      <c r="K9" s="6" t="s">
        <v>439</v>
      </c>
      <c r="L9" s="7" t="s">
        <v>265</v>
      </c>
      <c r="M9">
        <f>(E5*F5)^0.5</f>
        <v>4.989446770774543E-2</v>
      </c>
      <c r="N9" s="1">
        <f>(E5*F5)^0.5</f>
        <v>4.989446770774543E-2</v>
      </c>
      <c r="O9" s="1">
        <f>(LOG10(E5)+LOG10(F5))/2</f>
        <v>-1.3019476062242243</v>
      </c>
      <c r="P9" s="1">
        <f>(LOG10(E5)+LOG10(F5))/2</f>
        <v>-1.3019476062242243</v>
      </c>
    </row>
    <row r="10" spans="1:16" x14ac:dyDescent="0.25">
      <c r="A10">
        <v>4</v>
      </c>
      <c r="B10" t="s">
        <v>34</v>
      </c>
      <c r="C10" t="s">
        <v>19</v>
      </c>
      <c r="D10" t="s">
        <v>19</v>
      </c>
      <c r="E10" t="s">
        <v>18</v>
      </c>
      <c r="F10" t="s">
        <v>18</v>
      </c>
      <c r="G10" t="s">
        <v>214</v>
      </c>
      <c r="H10" t="s">
        <v>18</v>
      </c>
      <c r="I10" s="6" t="s">
        <v>439</v>
      </c>
      <c r="J10" s="6" t="s">
        <v>439</v>
      </c>
      <c r="K10" s="6" t="s">
        <v>439</v>
      </c>
      <c r="L10" t="s">
        <v>272</v>
      </c>
      <c r="M10">
        <f>(G5*H5)^0.5</f>
        <v>0.44905020936970891</v>
      </c>
      <c r="N10" s="1" t="e">
        <f>(K5*#REF!)^0.5</f>
        <v>#REF!</v>
      </c>
      <c r="O10" s="1">
        <f>(LOG10(G5)+LOG10(H5))/2</f>
        <v>-0.3477050967848993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s="6" t="s">
        <v>439</v>
      </c>
      <c r="K11" s="6" t="s">
        <v>439</v>
      </c>
      <c r="L11" s="7" t="s">
        <v>270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18</v>
      </c>
      <c r="E12" t="s">
        <v>19</v>
      </c>
      <c r="F12" t="s">
        <v>18</v>
      </c>
      <c r="G12" t="s">
        <v>19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280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t="s">
        <v>18</v>
      </c>
      <c r="F13" s="6" t="s">
        <v>439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s="7" t="s">
        <v>283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19</v>
      </c>
      <c r="D14" t="s">
        <v>18</v>
      </c>
      <c r="E14" t="s">
        <v>19</v>
      </c>
      <c r="F14" t="s">
        <v>18</v>
      </c>
      <c r="G14" s="6" t="s">
        <v>439</v>
      </c>
      <c r="H14" t="s">
        <v>18</v>
      </c>
      <c r="I14" t="s">
        <v>18</v>
      </c>
      <c r="J14" s="6" t="s">
        <v>439</v>
      </c>
      <c r="K14" s="6" t="s">
        <v>439</v>
      </c>
      <c r="L14" s="7" t="s">
        <v>285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19</v>
      </c>
      <c r="D15" t="s">
        <v>19</v>
      </c>
      <c r="E15" t="s">
        <v>18</v>
      </c>
      <c r="F15" t="s">
        <v>18</v>
      </c>
      <c r="G15" t="s">
        <v>18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295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18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E17" t="s">
        <v>18</v>
      </c>
      <c r="F17" t="s">
        <v>18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s="7" t="s">
        <v>300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s="6" t="s">
        <v>439</v>
      </c>
      <c r="K18" s="6" t="s">
        <v>439</v>
      </c>
      <c r="L18" s="7" t="s">
        <v>302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E19" t="s">
        <v>18</v>
      </c>
      <c r="F19" s="6" t="s">
        <v>439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s="7" t="s">
        <v>303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214</v>
      </c>
      <c r="D20" t="s">
        <v>214</v>
      </c>
      <c r="E20" t="s">
        <v>18</v>
      </c>
      <c r="F20" s="6" t="s">
        <v>439</v>
      </c>
      <c r="G20" t="s">
        <v>214</v>
      </c>
      <c r="H20" s="6" t="s">
        <v>439</v>
      </c>
      <c r="I20" s="6" t="s">
        <v>439</v>
      </c>
      <c r="J20" s="6" t="s">
        <v>439</v>
      </c>
      <c r="K20" s="6" t="s">
        <v>439</v>
      </c>
      <c r="L20" s="7" t="s">
        <v>305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s="6" t="s">
        <v>439</v>
      </c>
      <c r="F21" t="s">
        <v>18</v>
      </c>
      <c r="G21" t="s">
        <v>214</v>
      </c>
      <c r="H21" s="6" t="s">
        <v>439</v>
      </c>
      <c r="I21" s="6" t="s">
        <v>439</v>
      </c>
      <c r="J21" s="6" t="s">
        <v>439</v>
      </c>
      <c r="K21" s="6" t="s">
        <v>439</v>
      </c>
      <c r="L21" s="7" t="s">
        <v>307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E22" t="s">
        <v>18</v>
      </c>
      <c r="F22" t="s">
        <v>214</v>
      </c>
      <c r="G22" t="s">
        <v>214</v>
      </c>
      <c r="H22" s="6" t="s">
        <v>439</v>
      </c>
      <c r="I22" s="6" t="s">
        <v>439</v>
      </c>
      <c r="J22" s="6" t="s">
        <v>439</v>
      </c>
      <c r="K22" s="6" t="s">
        <v>439</v>
      </c>
      <c r="L22" s="7" t="s">
        <v>308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1.3471506281091268</v>
      </c>
      <c r="N26" s="1">
        <f>(I5*J5)^0.5</f>
        <v>4.0414518843273806</v>
      </c>
      <c r="O26" s="1">
        <f>(LOG10(H5)+LOG10(I5))/2</f>
        <v>0.12941615793476319</v>
      </c>
      <c r="P26" s="1">
        <f>(LOG10(I5)+LOG10(J5))/2</f>
        <v>0.60653741265442562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6.2155082139185795E-2</v>
      </c>
      <c r="N27" t="e">
        <f>(PRODUCT(N7:N26))^(1/5)</f>
        <v>#REF!</v>
      </c>
      <c r="O27">
        <f>AVERAGE(O7:O26)</f>
        <v>-1.2065233552802919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0.97314023526617266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634</v>
      </c>
      <c r="D36" s="12">
        <v>6323</v>
      </c>
      <c r="E36" s="12">
        <v>3112</v>
      </c>
      <c r="F36" s="12">
        <v>702</v>
      </c>
      <c r="G36" s="12">
        <v>1218</v>
      </c>
      <c r="H36" s="12">
        <v>7807</v>
      </c>
      <c r="I36" s="12">
        <v>3586</v>
      </c>
      <c r="J36" s="12">
        <v>5013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3.200731595793324E-3</v>
      </c>
      <c r="D37" s="5">
        <f>K37/3/3/3/3/3/3/3</f>
        <v>9.6021947873799716E-3</v>
      </c>
      <c r="E37" s="5">
        <f>K37/3/3/3/3/3/3</f>
        <v>2.8806584362139915E-2</v>
      </c>
      <c r="F37" s="5">
        <f>K37/3/3/3/3/3</f>
        <v>8.6419753086419748E-2</v>
      </c>
      <c r="G37" s="5">
        <f>K37/3/3/3/3</f>
        <v>0.25925925925925924</v>
      </c>
      <c r="H37" s="5">
        <f>K37/3/3/3</f>
        <v>0.77777777777777779</v>
      </c>
      <c r="I37" s="5">
        <f>K37/3/3</f>
        <v>2.3333333333333335</v>
      </c>
      <c r="J37" s="5">
        <f>K37/3</f>
        <v>7</v>
      </c>
      <c r="K37" s="5">
        <v>21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1.6631489235915144E-2</v>
      </c>
      <c r="N38" s="1">
        <f>(E37*F37)^0.5</f>
        <v>4.989446770774543E-2</v>
      </c>
      <c r="O38" s="1">
        <f>(LOG10(E37)+LOG10(D37))/2</f>
        <v>-1.7790688609438865</v>
      </c>
      <c r="P38" s="1">
        <f>(LOG10(E37)+LOG10(F37))/2</f>
        <v>-1.3019476062242243</v>
      </c>
    </row>
    <row r="39" spans="1:16" x14ac:dyDescent="0.25">
      <c r="A39">
        <v>2</v>
      </c>
      <c r="B39" t="s">
        <v>32</v>
      </c>
      <c r="C39" s="20" t="s">
        <v>19</v>
      </c>
      <c r="D39" s="9" t="s">
        <v>19</v>
      </c>
      <c r="E39" s="6" t="s">
        <v>439</v>
      </c>
      <c r="F39" s="6" t="s">
        <v>439</v>
      </c>
      <c r="G39" s="6" t="s">
        <v>439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264</v>
      </c>
      <c r="M39">
        <f>(E37*F37)^0.5</f>
        <v>4.989446770774543E-2</v>
      </c>
      <c r="N39" s="1">
        <f>(E37*F37)^0.5</f>
        <v>4.989446770774543E-2</v>
      </c>
      <c r="O39" s="1">
        <f>(LOG10(E37)+LOG10(F37))/2</f>
        <v>-1.3019476062242243</v>
      </c>
      <c r="P39" s="1">
        <f>(LOG10(E37)+LOG10(F37))/2</f>
        <v>-1.3019476062242243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265</v>
      </c>
      <c r="M40">
        <f>(E37*F37)^0.5</f>
        <v>4.989446770774543E-2</v>
      </c>
      <c r="N40" s="1">
        <f>(E37*F37)^0.5</f>
        <v>4.989446770774543E-2</v>
      </c>
      <c r="O40" s="1">
        <f>(LOG10(E37)+LOG10(F37))/2</f>
        <v>-1.3019476062242243</v>
      </c>
      <c r="P40" s="1">
        <f>(LOG10(E37)+LOG10(F37))/2</f>
        <v>-1.3019476062242243</v>
      </c>
    </row>
    <row r="41" spans="1:16" x14ac:dyDescent="0.25">
      <c r="A41">
        <v>4</v>
      </c>
      <c r="B41" t="s">
        <v>34</v>
      </c>
      <c r="C41" t="s">
        <v>19</v>
      </c>
      <c r="D41" t="s">
        <v>19</v>
      </c>
      <c r="E41" t="s">
        <v>18</v>
      </c>
      <c r="F41" t="s">
        <v>18</v>
      </c>
      <c r="G41" s="6" t="s">
        <v>439</v>
      </c>
      <c r="H41" t="s">
        <v>18</v>
      </c>
      <c r="I41" s="6" t="s">
        <v>439</v>
      </c>
      <c r="J41" s="6" t="s">
        <v>439</v>
      </c>
      <c r="K41" s="6" t="s">
        <v>439</v>
      </c>
      <c r="L41" s="7" t="s">
        <v>273</v>
      </c>
      <c r="M41">
        <f>(J37*K37)^0.5</f>
        <v>12.124355652982141</v>
      </c>
      <c r="N41" s="1">
        <f>(J37*K37)^0.5</f>
        <v>12.124355652982141</v>
      </c>
      <c r="O41" s="1">
        <f>(LOG10(J37)+LOG10(K37))/2</f>
        <v>1.083658667374088</v>
      </c>
      <c r="P41" s="1">
        <f>(LOG10(J37)+LOG10(K37))/2</f>
        <v>1.083658667374088</v>
      </c>
    </row>
    <row r="42" spans="1:16" x14ac:dyDescent="0.25">
      <c r="A42">
        <v>5</v>
      </c>
      <c r="B42" t="s">
        <v>35</v>
      </c>
      <c r="C42" t="s">
        <v>214</v>
      </c>
      <c r="D42" t="s">
        <v>18</v>
      </c>
      <c r="E42" t="s">
        <v>18</v>
      </c>
      <c r="F42" t="s">
        <v>18</v>
      </c>
      <c r="G42" t="s">
        <v>18</v>
      </c>
      <c r="H42" s="6" t="s">
        <v>439</v>
      </c>
      <c r="I42" t="s">
        <v>18</v>
      </c>
      <c r="J42" s="6" t="s">
        <v>439</v>
      </c>
      <c r="K42" s="6" t="s">
        <v>439</v>
      </c>
      <c r="L42" s="6" t="s">
        <v>270</v>
      </c>
      <c r="M42">
        <f>(H37*I37)^0.5</f>
        <v>1.3471506281091268</v>
      </c>
      <c r="N42" s="1">
        <f>(H37*I37)^0.5</f>
        <v>1.3471506281091268</v>
      </c>
      <c r="O42" s="1">
        <f>(LOG10(H37)+LOG10(I37))/2</f>
        <v>0.12941615793476319</v>
      </c>
      <c r="P42" s="1">
        <f>(LOG10(I37)+LOG10(J37))/2</f>
        <v>0.60653741265442562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E43" t="s">
        <v>18</v>
      </c>
      <c r="F43" t="s">
        <v>19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270</v>
      </c>
    </row>
    <row r="44" spans="1:16" x14ac:dyDescent="0.25">
      <c r="A44">
        <v>7</v>
      </c>
      <c r="B44" t="s">
        <v>37</v>
      </c>
      <c r="C44" t="s">
        <v>214</v>
      </c>
      <c r="D44" t="s">
        <v>18</v>
      </c>
      <c r="E44" t="s">
        <v>18</v>
      </c>
      <c r="F44" s="6" t="s">
        <v>439</v>
      </c>
      <c r="G44" s="6" t="s">
        <v>439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284</v>
      </c>
    </row>
    <row r="45" spans="1:16" x14ac:dyDescent="0.25">
      <c r="A45">
        <v>8</v>
      </c>
      <c r="B45" t="s">
        <v>38</v>
      </c>
      <c r="C45" t="s">
        <v>19</v>
      </c>
      <c r="D45" t="s">
        <v>18</v>
      </c>
      <c r="E45" t="s">
        <v>19</v>
      </c>
      <c r="F45" t="s">
        <v>18</v>
      </c>
      <c r="G45" s="6" t="s">
        <v>439</v>
      </c>
      <c r="H45" t="s">
        <v>18</v>
      </c>
      <c r="I45" t="s">
        <v>19</v>
      </c>
      <c r="J45" s="6" t="s">
        <v>439</v>
      </c>
      <c r="K45" s="6" t="s">
        <v>439</v>
      </c>
      <c r="L45" s="6" t="s">
        <v>285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18</v>
      </c>
      <c r="G46" t="s">
        <v>18</v>
      </c>
      <c r="H46" t="s">
        <v>19</v>
      </c>
      <c r="I46" s="6" t="s">
        <v>439</v>
      </c>
      <c r="J46" s="6" t="s">
        <v>439</v>
      </c>
      <c r="K46" s="6" t="s">
        <v>439</v>
      </c>
      <c r="L46" s="6" t="s">
        <v>296</v>
      </c>
    </row>
    <row r="47" spans="1:16" x14ac:dyDescent="0.25">
      <c r="A47">
        <v>10</v>
      </c>
      <c r="B47" t="s">
        <v>40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E48" t="s">
        <v>18</v>
      </c>
      <c r="F48" t="s">
        <v>18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E49" t="s">
        <v>18</v>
      </c>
      <c r="F49" t="s">
        <v>18</v>
      </c>
      <c r="G49" t="s">
        <v>18</v>
      </c>
      <c r="H49" t="s">
        <v>18</v>
      </c>
      <c r="I49" s="6" t="s">
        <v>439</v>
      </c>
      <c r="J49" s="6" t="s">
        <v>439</v>
      </c>
      <c r="K49" s="6" t="s">
        <v>439</v>
      </c>
      <c r="L49" s="6" t="s">
        <v>248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E50" t="s">
        <v>18</v>
      </c>
      <c r="F50" s="6" t="s">
        <v>439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s="6" t="s">
        <v>303</v>
      </c>
    </row>
    <row r="51" spans="1:16" x14ac:dyDescent="0.25">
      <c r="A51">
        <v>14</v>
      </c>
      <c r="B51" t="s">
        <v>44</v>
      </c>
      <c r="C51" t="s">
        <v>214</v>
      </c>
      <c r="D51" t="s">
        <v>214</v>
      </c>
      <c r="E51" t="s">
        <v>18</v>
      </c>
      <c r="F51" t="s">
        <v>214</v>
      </c>
      <c r="G51" t="s">
        <v>18</v>
      </c>
      <c r="H51" t="s">
        <v>214</v>
      </c>
      <c r="I51" s="6" t="s">
        <v>439</v>
      </c>
      <c r="J51" s="6" t="s">
        <v>439</v>
      </c>
      <c r="K51" s="6" t="s">
        <v>439</v>
      </c>
      <c r="L51" s="6" t="s">
        <v>202</v>
      </c>
    </row>
    <row r="52" spans="1:16" x14ac:dyDescent="0.25">
      <c r="A52">
        <v>15</v>
      </c>
      <c r="B52" t="s">
        <v>45</v>
      </c>
      <c r="C52" t="s">
        <v>214</v>
      </c>
      <c r="D52" t="s">
        <v>18</v>
      </c>
      <c r="E52" t="s">
        <v>214</v>
      </c>
      <c r="F52" t="s">
        <v>18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  <c r="L52" s="6" t="s">
        <v>307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E53" t="s">
        <v>18</v>
      </c>
      <c r="F53" t="s">
        <v>214</v>
      </c>
      <c r="G53" t="s">
        <v>18</v>
      </c>
      <c r="H53" s="6" t="s">
        <v>439</v>
      </c>
      <c r="I53" s="6" t="s">
        <v>439</v>
      </c>
      <c r="J53" s="6" t="s">
        <v>439</v>
      </c>
      <c r="K53" s="6" t="s">
        <v>439</v>
      </c>
      <c r="L53" s="6" t="s">
        <v>308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0.8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0.23228552662538274</v>
      </c>
      <c r="N58">
        <f>(PRODUCT(N38:N42))^(1/5)</f>
        <v>0.28936526734212331</v>
      </c>
      <c r="O58">
        <f>AVERAGE(O38:O42)</f>
        <v>-0.63397784961669679</v>
      </c>
      <c r="P58">
        <f>AVERAGE(P38:P42)</f>
        <v>-0.44312934772883195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opLeftCell="A37" workbookViewId="0">
      <selection activeCell="C38" sqref="C38:K38"/>
    </sheetView>
  </sheetViews>
  <sheetFormatPr defaultRowHeight="14.4" x14ac:dyDescent="0.25"/>
  <cols>
    <col min="11" max="11" width="10.44140625" bestFit="1" customWidth="1"/>
    <col min="12" max="12" width="21" customWidth="1"/>
    <col min="13" max="16" width="12.1093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0">
        <v>3162</v>
      </c>
      <c r="D3" s="10">
        <v>6373</v>
      </c>
      <c r="E3" s="10">
        <v>684</v>
      </c>
      <c r="F3" s="10">
        <v>3005</v>
      </c>
      <c r="G3" s="10">
        <v>2588</v>
      </c>
      <c r="H3" s="10">
        <v>5800</v>
      </c>
      <c r="I3" s="10">
        <v>8210</v>
      </c>
      <c r="J3" s="10">
        <v>1114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5">
        <f>K5/3/3/3/3/3/3</f>
        <v>0.27434842249657071</v>
      </c>
      <c r="F5" s="5">
        <f>K5/3/3/3/3/3</f>
        <v>0.82304526748971207</v>
      </c>
      <c r="G5" s="5">
        <f>K5/3/3/3/3</f>
        <v>2.4691358024691361</v>
      </c>
      <c r="H5" s="5">
        <f>K5/3/3/3</f>
        <v>7.4074074074074083</v>
      </c>
      <c r="I5" s="5">
        <f>K5/3/3</f>
        <v>22.222222222222225</v>
      </c>
      <c r="J5" s="5">
        <f>K5/3</f>
        <v>66.666666666666671</v>
      </c>
      <c r="K5" s="5">
        <v>200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C6" s="5"/>
      <c r="D6" s="5"/>
      <c r="E6" s="5">
        <f t="shared" ref="E6:K6" si="0">LOG10(E5)</f>
        <v>-0.56169753265399336</v>
      </c>
      <c r="F6" s="5">
        <f t="shared" si="0"/>
        <v>-8.4576277934330923E-2</v>
      </c>
      <c r="G6" s="5">
        <f t="shared" si="0"/>
        <v>0.39254497678533151</v>
      </c>
      <c r="H6" s="5">
        <f t="shared" si="0"/>
        <v>0.86966623150499389</v>
      </c>
      <c r="I6" s="5">
        <f t="shared" si="0"/>
        <v>1.3467874862246563</v>
      </c>
      <c r="J6" s="5">
        <f t="shared" si="0"/>
        <v>1.8239087409443189</v>
      </c>
      <c r="K6" s="5">
        <f t="shared" si="0"/>
        <v>2.3010299956639813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t="s">
        <v>19</v>
      </c>
      <c r="D8" t="s">
        <v>18</v>
      </c>
      <c r="E8" t="s">
        <v>18</v>
      </c>
      <c r="F8" t="s">
        <v>19</v>
      </c>
      <c r="G8" t="s">
        <v>18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68</v>
      </c>
      <c r="M8">
        <f>(G5*H5)^0.5</f>
        <v>4.2766686606638951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t="s">
        <v>18</v>
      </c>
      <c r="I9" s="6" t="s">
        <v>439</v>
      </c>
      <c r="J9" s="6" t="s">
        <v>439</v>
      </c>
      <c r="K9" s="6" t="s">
        <v>439</v>
      </c>
      <c r="L9" s="7" t="s">
        <v>187</v>
      </c>
      <c r="M9">
        <f>(E5*F5)^0.5</f>
        <v>0.4751854067404328</v>
      </c>
      <c r="N9" s="1">
        <f>(E5*F5)^0.5</f>
        <v>0.4751854067404328</v>
      </c>
      <c r="O9" s="1">
        <f>(LOG10(E5)+LOG10(F5))/2</f>
        <v>-0.32313690529416217</v>
      </c>
      <c r="P9" s="1">
        <f>(LOG10(E5)+LOG10(F5))/2</f>
        <v>-0.32313690529416217</v>
      </c>
    </row>
    <row r="10" spans="1:16" x14ac:dyDescent="0.25">
      <c r="A10">
        <v>4</v>
      </c>
      <c r="B10" t="s">
        <v>34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s="6" t="s">
        <v>439</v>
      </c>
      <c r="I10" s="6" t="s">
        <v>439</v>
      </c>
      <c r="J10" s="6" t="s">
        <v>439</v>
      </c>
      <c r="K10" s="6" t="s">
        <v>439</v>
      </c>
      <c r="L10" s="6" t="s">
        <v>72</v>
      </c>
      <c r="M10">
        <f>(G5*H5)^0.5</f>
        <v>4.2766686606638951</v>
      </c>
      <c r="N10" s="1" t="e">
        <f>(K5*#REF!)^0.5</f>
        <v>#REF!</v>
      </c>
      <c r="O10" s="1">
        <f>(LOG10(G5)+LOG10(H5))/2</f>
        <v>0.6311056041451627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18</v>
      </c>
      <c r="E11" t="s">
        <v>18</v>
      </c>
      <c r="F11" t="s">
        <v>18</v>
      </c>
      <c r="G11" t="s">
        <v>19</v>
      </c>
      <c r="H11" s="6" t="s">
        <v>439</v>
      </c>
      <c r="I11" s="6" t="s">
        <v>439</v>
      </c>
      <c r="J11" s="6" t="s">
        <v>439</v>
      </c>
      <c r="K11" s="6" t="s">
        <v>439</v>
      </c>
      <c r="L11" s="6" t="s">
        <v>90</v>
      </c>
      <c r="M11">
        <f t="shared" ref="M11:M22" si="1">(G6*H6)^0.5</f>
        <v>0.58427999337399406</v>
      </c>
      <c r="N11" s="1" t="e">
        <f>(E7*F7)^0.5</f>
        <v>#VALUE!</v>
      </c>
      <c r="O11" s="1" t="e">
        <f>(LOG10(E7)+LOG10(F7))/2</f>
        <v>#VALUE!</v>
      </c>
      <c r="P11" s="1" t="e">
        <f>(LOG10(E7)+LOG10(F7))/2</f>
        <v>#VALUE!</v>
      </c>
    </row>
    <row r="12" spans="1:16" x14ac:dyDescent="0.25">
      <c r="A12">
        <v>6</v>
      </c>
      <c r="B12" t="s">
        <v>36</v>
      </c>
      <c r="C12" t="s">
        <v>19</v>
      </c>
      <c r="D12" t="s">
        <v>18</v>
      </c>
      <c r="E12" t="s">
        <v>19</v>
      </c>
      <c r="F12" s="6" t="s">
        <v>439</v>
      </c>
      <c r="G12" t="s">
        <v>18</v>
      </c>
      <c r="H12" s="6" t="s">
        <v>439</v>
      </c>
      <c r="I12" s="6" t="s">
        <v>439</v>
      </c>
      <c r="J12" s="6" t="s">
        <v>439</v>
      </c>
      <c r="K12" s="6" t="s">
        <v>439</v>
      </c>
      <c r="L12" s="6" t="s">
        <v>107</v>
      </c>
      <c r="M12" t="e">
        <f t="shared" si="1"/>
        <v>#VALUE!</v>
      </c>
      <c r="N12" s="1" t="e">
        <f>(K7*#REF!)^0.5</f>
        <v>#VALUE!</v>
      </c>
      <c r="O12" s="1" t="e">
        <f>(LOG10(G7)+LOG10(H7))/2</f>
        <v>#VALUE!</v>
      </c>
      <c r="P12" s="1" t="e">
        <f>(LOG10(K7)+LOG10(#REF!))/2</f>
        <v>#VALUE!</v>
      </c>
    </row>
    <row r="13" spans="1:16" x14ac:dyDescent="0.25">
      <c r="A13">
        <v>7</v>
      </c>
      <c r="B13" t="s">
        <v>37</v>
      </c>
      <c r="C13" t="s">
        <v>18</v>
      </c>
      <c r="D13" t="s">
        <v>18</v>
      </c>
      <c r="E13" t="s">
        <v>18</v>
      </c>
      <c r="F13" t="s">
        <v>19</v>
      </c>
      <c r="G13" t="s">
        <v>18</v>
      </c>
      <c r="H13" t="s">
        <v>19</v>
      </c>
      <c r="I13" s="6" t="s">
        <v>439</v>
      </c>
      <c r="J13" s="6" t="s">
        <v>439</v>
      </c>
      <c r="K13" s="6" t="s">
        <v>439</v>
      </c>
      <c r="L13" t="s">
        <v>90</v>
      </c>
      <c r="M13" t="e">
        <f t="shared" si="1"/>
        <v>#VALUE!</v>
      </c>
      <c r="N13" s="1" t="e">
        <f>(E9*F9)^0.5</f>
        <v>#VALUE!</v>
      </c>
      <c r="O13" s="1" t="e">
        <f>(LOG10(E9)+LOG10(F9))/2</f>
        <v>#VALUE!</v>
      </c>
      <c r="P13" s="1" t="e">
        <f>(LOG10(E9)+LOG10(F9))/2</f>
        <v>#VALUE!</v>
      </c>
    </row>
    <row r="14" spans="1:16" x14ac:dyDescent="0.25">
      <c r="A14">
        <v>8</v>
      </c>
      <c r="B14" t="s">
        <v>38</v>
      </c>
      <c r="C14" t="s">
        <v>18</v>
      </c>
      <c r="D14" t="s">
        <v>19</v>
      </c>
      <c r="E14" t="s">
        <v>19</v>
      </c>
      <c r="F14" t="s">
        <v>19</v>
      </c>
      <c r="G14" t="s">
        <v>18</v>
      </c>
      <c r="H14" t="s">
        <v>19</v>
      </c>
      <c r="I14" t="s">
        <v>19</v>
      </c>
      <c r="J14" s="6" t="s">
        <v>439</v>
      </c>
      <c r="K14" s="6" t="s">
        <v>439</v>
      </c>
      <c r="L14" t="s">
        <v>86</v>
      </c>
      <c r="M14" t="e">
        <f t="shared" si="1"/>
        <v>#VALUE!</v>
      </c>
      <c r="N14" s="1" t="e">
        <f>(K9*#REF!)^0.5</f>
        <v>#VALUE!</v>
      </c>
      <c r="O14" s="1" t="e">
        <f>(LOG10(G9)+LOG10(H9))/2</f>
        <v>#VALUE!</v>
      </c>
      <c r="P14" s="1" t="e">
        <f>(LOG10(K9)+LOG10(#REF!))/2</f>
        <v>#VALUE!</v>
      </c>
    </row>
    <row r="15" spans="1:16" x14ac:dyDescent="0.25">
      <c r="A15">
        <v>9</v>
      </c>
      <c r="B15" t="s">
        <v>39</v>
      </c>
      <c r="C15" t="s">
        <v>18</v>
      </c>
      <c r="D15" t="s">
        <v>19</v>
      </c>
      <c r="E15" t="s">
        <v>18</v>
      </c>
      <c r="F15" t="s">
        <v>18</v>
      </c>
      <c r="G15" t="s">
        <v>19</v>
      </c>
      <c r="H15" t="s">
        <v>19</v>
      </c>
      <c r="I15" t="s">
        <v>19</v>
      </c>
      <c r="J15" t="s">
        <v>19</v>
      </c>
      <c r="K15" s="6" t="s">
        <v>439</v>
      </c>
      <c r="L15" t="s">
        <v>79</v>
      </c>
      <c r="M15" t="e">
        <f t="shared" si="1"/>
        <v>#VALUE!</v>
      </c>
      <c r="N15" s="1" t="e">
        <f>(E11*F11)^0.5</f>
        <v>#VALUE!</v>
      </c>
      <c r="O15" s="1" t="e">
        <f>(LOG10(E11)+LOG10(F11))/2</f>
        <v>#VALUE!</v>
      </c>
      <c r="P15" s="1" t="e">
        <f>(LOG10(E11)+LOG10(F11))/2</f>
        <v>#VALUE!</v>
      </c>
    </row>
    <row r="16" spans="1:16" x14ac:dyDescent="0.25">
      <c r="A16">
        <v>10</v>
      </c>
      <c r="B16" t="s">
        <v>40</v>
      </c>
      <c r="C16" t="s">
        <v>19</v>
      </c>
      <c r="D16" t="s">
        <v>19</v>
      </c>
      <c r="E16" t="s">
        <v>18</v>
      </c>
      <c r="F16" t="s">
        <v>19</v>
      </c>
      <c r="G16" t="s">
        <v>19</v>
      </c>
      <c r="H16" s="6" t="s">
        <v>439</v>
      </c>
      <c r="I16" t="s">
        <v>19</v>
      </c>
      <c r="J16" s="6" t="s">
        <v>439</v>
      </c>
      <c r="K16" s="6" t="s">
        <v>439</v>
      </c>
      <c r="M16" t="e">
        <f t="shared" si="1"/>
        <v>#VALUE!</v>
      </c>
      <c r="N16" s="1" t="e">
        <f>(K11*#REF!)^0.5</f>
        <v>#VALUE!</v>
      </c>
      <c r="O16" s="1" t="e">
        <f>(LOG10(G11)+LOG10(H11))/2</f>
        <v>#VALUE!</v>
      </c>
      <c r="P16" s="1" t="e">
        <f>(LOG10(K11)+LOG10(#REF!))/2</f>
        <v>#VALUE!</v>
      </c>
    </row>
    <row r="17" spans="1:16" x14ac:dyDescent="0.25">
      <c r="A17">
        <v>11</v>
      </c>
      <c r="B17" t="s">
        <v>41</v>
      </c>
      <c r="C17" t="s">
        <v>19</v>
      </c>
      <c r="D17" t="s">
        <v>19</v>
      </c>
      <c r="E17" s="6" t="s">
        <v>439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105</v>
      </c>
      <c r="M17" t="e">
        <f t="shared" si="1"/>
        <v>#VALUE!</v>
      </c>
      <c r="N17" s="1" t="e">
        <f>(E13*F13)^0.5</f>
        <v>#VALUE!</v>
      </c>
      <c r="O17" s="1" t="e">
        <f>(LOG10(E13)+LOG10(F13))/2</f>
        <v>#VALUE!</v>
      </c>
      <c r="P17" s="1" t="e">
        <f>(LOG10(E13)+LOG10(F13))/2</f>
        <v>#VALUE!</v>
      </c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s="6" t="s">
        <v>439</v>
      </c>
      <c r="I18" t="s">
        <v>19</v>
      </c>
      <c r="J18" s="6" t="s">
        <v>439</v>
      </c>
      <c r="K18" s="6" t="s">
        <v>439</v>
      </c>
      <c r="L18" t="s">
        <v>114</v>
      </c>
      <c r="M18" t="e">
        <f t="shared" si="1"/>
        <v>#VALUE!</v>
      </c>
      <c r="N18" s="1" t="e">
        <f>(K13*#REF!)^0.5</f>
        <v>#VALUE!</v>
      </c>
      <c r="O18" s="1" t="e">
        <f>(LOG10(G13)+LOG10(H13))/2</f>
        <v>#VALUE!</v>
      </c>
      <c r="P18" s="1" t="e">
        <f>(LOG10(K13)+LOG10(#REF!))/2</f>
        <v>#VALUE!</v>
      </c>
    </row>
    <row r="19" spans="1:16" x14ac:dyDescent="0.25">
      <c r="A19">
        <v>13</v>
      </c>
      <c r="B19" t="s">
        <v>43</v>
      </c>
      <c r="C19" t="s">
        <v>18</v>
      </c>
      <c r="D19" t="s">
        <v>19</v>
      </c>
      <c r="E19" t="s">
        <v>19</v>
      </c>
      <c r="F19" t="s">
        <v>18</v>
      </c>
      <c r="G19" t="s">
        <v>19</v>
      </c>
      <c r="H19" t="s">
        <v>18</v>
      </c>
      <c r="I19" t="s">
        <v>19</v>
      </c>
      <c r="J19" s="6" t="s">
        <v>439</v>
      </c>
      <c r="K19" s="6" t="s">
        <v>439</v>
      </c>
      <c r="L19" t="s">
        <v>64</v>
      </c>
      <c r="M19" t="e">
        <f t="shared" si="1"/>
        <v>#VALUE!</v>
      </c>
      <c r="N19" s="1" t="e">
        <f>(E15*F15)^0.5</f>
        <v>#VALUE!</v>
      </c>
      <c r="O19" s="1" t="e">
        <f>(LOG10(E15)+LOG10(F15))/2</f>
        <v>#VALUE!</v>
      </c>
      <c r="P19" s="1" t="e">
        <f>(LOG10(E15)+LOG10(F15))/2</f>
        <v>#VALUE!</v>
      </c>
    </row>
    <row r="20" spans="1:16" x14ac:dyDescent="0.25">
      <c r="A20">
        <v>14</v>
      </c>
      <c r="B20" t="s">
        <v>44</v>
      </c>
      <c r="C20" t="s">
        <v>19</v>
      </c>
      <c r="D20" t="s">
        <v>19</v>
      </c>
      <c r="E20" t="s">
        <v>19</v>
      </c>
      <c r="F20" t="s">
        <v>19</v>
      </c>
      <c r="G20" t="s">
        <v>18</v>
      </c>
      <c r="H20" t="s">
        <v>19</v>
      </c>
      <c r="I20" t="s">
        <v>19</v>
      </c>
      <c r="J20" s="6" t="s">
        <v>439</v>
      </c>
      <c r="K20" s="6" t="s">
        <v>439</v>
      </c>
      <c r="L20" t="s">
        <v>58</v>
      </c>
      <c r="M20" t="e">
        <f t="shared" si="1"/>
        <v>#VALUE!</v>
      </c>
      <c r="N20" s="1" t="e">
        <f>(K15*#REF!)^0.5</f>
        <v>#VALUE!</v>
      </c>
      <c r="O20" s="1" t="e">
        <f>(LOG10(G15)+LOG10(H15))/2</f>
        <v>#VALUE!</v>
      </c>
      <c r="P20" s="1" t="e">
        <f>(LOG10(K15)+LOG10(#REF!))/2</f>
        <v>#VALUE!</v>
      </c>
    </row>
    <row r="21" spans="1:16" x14ac:dyDescent="0.25">
      <c r="A21">
        <v>15</v>
      </c>
      <c r="B21" t="s">
        <v>45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s="6" t="s">
        <v>439</v>
      </c>
      <c r="J21" s="6" t="s">
        <v>439</v>
      </c>
      <c r="K21" s="6" t="s">
        <v>439</v>
      </c>
      <c r="L21" t="s">
        <v>48</v>
      </c>
      <c r="M21" t="e">
        <f t="shared" si="1"/>
        <v>#VALUE!</v>
      </c>
      <c r="N21" s="1" t="e">
        <f>(E17*F17)^0.5</f>
        <v>#VALUE!</v>
      </c>
      <c r="O21" s="1" t="e">
        <f>(LOG10(E17)+LOG10(F17))/2</f>
        <v>#VALUE!</v>
      </c>
      <c r="P21" s="1" t="e">
        <f>(LOG10(E17)+LOG10(F17))/2</f>
        <v>#VALUE!</v>
      </c>
    </row>
    <row r="22" spans="1:16" x14ac:dyDescent="0.25">
      <c r="A22">
        <v>16</v>
      </c>
      <c r="B22" t="s">
        <v>46</v>
      </c>
      <c r="C22" t="s">
        <v>18</v>
      </c>
      <c r="D22" t="s">
        <v>18</v>
      </c>
      <c r="E22" t="s">
        <v>19</v>
      </c>
      <c r="F22" t="s">
        <v>19</v>
      </c>
      <c r="G22" t="s">
        <v>18</v>
      </c>
      <c r="H22" t="s">
        <v>19</v>
      </c>
      <c r="I22" s="6" t="s">
        <v>439</v>
      </c>
      <c r="J22" s="6" t="s">
        <v>439</v>
      </c>
      <c r="K22" s="6" t="s">
        <v>439</v>
      </c>
      <c r="L22" t="s">
        <v>47</v>
      </c>
      <c r="M22" t="e">
        <f t="shared" si="1"/>
        <v>#VALUE!</v>
      </c>
      <c r="N22" s="1" t="e">
        <f>(K17*#REF!)^0.5</f>
        <v>#VALUE!</v>
      </c>
      <c r="O22" s="1" t="e">
        <f>(LOG10(G17)+LOG10(H17))/2</f>
        <v>#VALUE!</v>
      </c>
      <c r="P22" s="1" t="e">
        <f>(LOG10(K17)+LOG10(#REF!))/2</f>
        <v>#VALUE!</v>
      </c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12.830005981991686</v>
      </c>
      <c r="N26" s="1">
        <f>(I5*J5)^0.5</f>
        <v>38.490017945975055</v>
      </c>
      <c r="O26" s="1">
        <f>(LOG10(H5)+LOG10(I5))/2</f>
        <v>1.1082268588648252</v>
      </c>
      <c r="P26" s="1">
        <f>(LOG10(I5)+LOG10(J5))/2</f>
        <v>1.5853481135844876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 t="e">
        <f>(PRODUCT(M7:M26))^(1/5)</f>
        <v>#VALUE!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0">
        <v>3162</v>
      </c>
      <c r="D36" s="10">
        <v>6373</v>
      </c>
      <c r="E36" s="10">
        <v>684</v>
      </c>
      <c r="F36" s="10">
        <v>3005</v>
      </c>
      <c r="G36" s="10">
        <v>2588</v>
      </c>
      <c r="H36" s="10">
        <v>5800</v>
      </c>
      <c r="I36" s="10">
        <v>8210</v>
      </c>
      <c r="J36" s="10">
        <v>1114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5"/>
      <c r="D37" s="5"/>
      <c r="E37" s="5">
        <f>K37/3/3/3/3/3/3</f>
        <v>0.27434842249657071</v>
      </c>
      <c r="F37" s="5">
        <f>K37/3/3/3/3/3</f>
        <v>0.82304526748971207</v>
      </c>
      <c r="G37" s="5">
        <f>K37/3/3/3/3</f>
        <v>2.4691358024691361</v>
      </c>
      <c r="H37" s="5">
        <f>K37/3/3/3</f>
        <v>7.4074074074074083</v>
      </c>
      <c r="I37" s="5">
        <f>K37/3/3</f>
        <v>22.222222222222225</v>
      </c>
      <c r="J37" s="5">
        <f>K37/3</f>
        <v>66.666666666666671</v>
      </c>
      <c r="K37" s="5">
        <v>200</v>
      </c>
      <c r="L37" s="5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</v>
      </c>
      <c r="N38" s="1">
        <f>(E37*F37)^0.5</f>
        <v>0.4751854067404328</v>
      </c>
      <c r="O38" s="1" t="e">
        <f>(LOG10(E37)+LOG10(D37))/2</f>
        <v>#NUM!</v>
      </c>
      <c r="P38" s="1">
        <f>(LOG10(E37)+LOG10(F37))/2</f>
        <v>-0.32313690529416217</v>
      </c>
    </row>
    <row r="39" spans="1:16" x14ac:dyDescent="0.25">
      <c r="A39">
        <v>2</v>
      </c>
      <c r="B39" t="s">
        <v>32</v>
      </c>
      <c r="C39" t="s">
        <v>19</v>
      </c>
      <c r="D39" t="s">
        <v>18</v>
      </c>
      <c r="E39" t="s">
        <v>18</v>
      </c>
      <c r="F39" t="s">
        <v>19</v>
      </c>
      <c r="G39" s="6" t="s">
        <v>439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68</v>
      </c>
      <c r="M39">
        <f>(E37*F37)^0.5</f>
        <v>0.4751854067404328</v>
      </c>
      <c r="N39" s="1">
        <f>(E37*F37)^0.5</f>
        <v>0.4751854067404328</v>
      </c>
      <c r="O39" s="1">
        <f>(LOG10(E37)+LOG10(F37))/2</f>
        <v>-0.32313690529416217</v>
      </c>
      <c r="P39" s="1">
        <f>(LOG10(E37)+LOG10(F37))/2</f>
        <v>-0.32313690529416217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187</v>
      </c>
      <c r="M40">
        <f>(E37*F37)^0.5</f>
        <v>0.4751854067404328</v>
      </c>
      <c r="N40" s="1">
        <f>(E37*F37)^0.5</f>
        <v>0.4751854067404328</v>
      </c>
      <c r="O40" s="1">
        <f>(LOG10(E37)+LOG10(F37))/2</f>
        <v>-0.32313690529416217</v>
      </c>
      <c r="P40" s="1">
        <f>(LOG10(E37)+LOG10(F37))/2</f>
        <v>-0.32313690529416217</v>
      </c>
    </row>
    <row r="41" spans="1:16" x14ac:dyDescent="0.25">
      <c r="A41">
        <v>4</v>
      </c>
      <c r="B41" t="s">
        <v>34</v>
      </c>
      <c r="C41" t="s">
        <v>19</v>
      </c>
      <c r="D41" t="s">
        <v>18</v>
      </c>
      <c r="E41" t="s">
        <v>18</v>
      </c>
      <c r="F41" t="s">
        <v>18</v>
      </c>
      <c r="G41" t="s">
        <v>18</v>
      </c>
      <c r="H41" s="6" t="s">
        <v>439</v>
      </c>
      <c r="I41" s="6" t="s">
        <v>439</v>
      </c>
      <c r="J41" s="6" t="s">
        <v>439</v>
      </c>
      <c r="K41" s="6" t="s">
        <v>439</v>
      </c>
      <c r="L41" s="7" t="s">
        <v>73</v>
      </c>
      <c r="M41">
        <f>(J37*K37)^0.5</f>
        <v>115.47005383792515</v>
      </c>
      <c r="N41" s="1">
        <f>(J37*K37)^0.5</f>
        <v>115.47005383792515</v>
      </c>
      <c r="O41" s="1">
        <f>(LOG10(J37)+LOG10(K37))/2</f>
        <v>2.06246936830415</v>
      </c>
      <c r="P41" s="1">
        <f>(LOG10(J37)+LOG10(K37))/2</f>
        <v>2.06246936830415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t="s">
        <v>19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94</v>
      </c>
      <c r="M42">
        <f>(H37*I37)^0.5</f>
        <v>12.830005981991686</v>
      </c>
      <c r="N42" s="1">
        <f>(H37*I37)^0.5</f>
        <v>12.830005981991686</v>
      </c>
      <c r="O42" s="1">
        <f>(LOG10(H37)+LOG10(I37))/2</f>
        <v>1.1082268588648252</v>
      </c>
      <c r="P42" s="1">
        <f>(LOG10(I37)+LOG10(J37))/2</f>
        <v>1.5853481135844876</v>
      </c>
    </row>
    <row r="43" spans="1:16" x14ac:dyDescent="0.25">
      <c r="A43">
        <v>6</v>
      </c>
      <c r="B43" t="s">
        <v>36</v>
      </c>
      <c r="C43" t="s">
        <v>19</v>
      </c>
      <c r="D43" t="s">
        <v>19</v>
      </c>
      <c r="E43" s="6" t="s">
        <v>439</v>
      </c>
      <c r="F43" s="6" t="s">
        <v>439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107</v>
      </c>
      <c r="M43" t="e">
        <f>(E42*D42)^0.5</f>
        <v>#VALUE!</v>
      </c>
      <c r="N43" s="1" t="e">
        <f>(J39*K39)^0.5</f>
        <v>#VALUE!</v>
      </c>
      <c r="O43" s="1" t="e">
        <f>(LOG10(J39)+LOG10(K39))/2</f>
        <v>#VALUE!</v>
      </c>
      <c r="P43" s="1" t="e">
        <f>(LOG10(J39)+LOG10(K39))/2</f>
        <v>#VALUE!</v>
      </c>
    </row>
    <row r="44" spans="1:16" x14ac:dyDescent="0.25">
      <c r="A44">
        <v>7</v>
      </c>
      <c r="B44" t="s">
        <v>37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19</v>
      </c>
      <c r="I44" s="6" t="s">
        <v>439</v>
      </c>
      <c r="J44" s="6" t="s">
        <v>439</v>
      </c>
      <c r="K44" s="6" t="s">
        <v>439</v>
      </c>
      <c r="L44" t="s">
        <v>90</v>
      </c>
      <c r="M44" t="e">
        <f>(E42*F42)^0.5</f>
        <v>#VALUE!</v>
      </c>
      <c r="N44" s="1" t="e">
        <f>(H39*I39)^0.5</f>
        <v>#VALUE!</v>
      </c>
      <c r="O44" s="1" t="e">
        <f>(LOG10(H39)+LOG10(I39))/2</f>
        <v>#VALUE!</v>
      </c>
      <c r="P44" s="1" t="e">
        <f>(LOG10(I39)+LOG10(J39))/2</f>
        <v>#VALUE!</v>
      </c>
    </row>
    <row r="45" spans="1:16" x14ac:dyDescent="0.25">
      <c r="A45">
        <v>8</v>
      </c>
      <c r="B45" t="s">
        <v>38</v>
      </c>
      <c r="C45" t="s">
        <v>19</v>
      </c>
      <c r="D45" t="s">
        <v>18</v>
      </c>
      <c r="E45" t="s">
        <v>19</v>
      </c>
      <c r="F45" t="s">
        <v>19</v>
      </c>
      <c r="G45" t="s">
        <v>18</v>
      </c>
      <c r="H45" t="s">
        <v>19</v>
      </c>
      <c r="I45" s="6" t="s">
        <v>439</v>
      </c>
      <c r="J45" s="6" t="s">
        <v>439</v>
      </c>
      <c r="K45" s="6" t="s">
        <v>439</v>
      </c>
      <c r="L45" t="s">
        <v>86</v>
      </c>
      <c r="M45" t="e">
        <f>(E42*F42)^0.5</f>
        <v>#VALUE!</v>
      </c>
      <c r="N45" s="1" t="e">
        <f>(J41*K41)^0.5</f>
        <v>#VALUE!</v>
      </c>
      <c r="O45" s="1" t="e">
        <f>(LOG10(J41)+LOG10(K41))/2</f>
        <v>#VALUE!</v>
      </c>
      <c r="P45" s="1" t="e">
        <f>(LOG10(J41)+LOG10(K41))/2</f>
        <v>#VALUE!</v>
      </c>
    </row>
    <row r="46" spans="1:16" x14ac:dyDescent="0.25">
      <c r="A46">
        <v>9</v>
      </c>
      <c r="B46" t="s">
        <v>39</v>
      </c>
      <c r="C46" t="s">
        <v>18</v>
      </c>
      <c r="D46" t="s">
        <v>19</v>
      </c>
      <c r="E46" t="s">
        <v>18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s="6" t="s">
        <v>439</v>
      </c>
      <c r="L46" t="s">
        <v>79</v>
      </c>
      <c r="M46" t="e">
        <f>(J42*K42)^0.5</f>
        <v>#VALUE!</v>
      </c>
      <c r="N46" s="1" t="e">
        <f>(H41*I41)^0.5</f>
        <v>#VALUE!</v>
      </c>
      <c r="O46" s="1" t="e">
        <f>(LOG10(H41)+LOG10(I41))/2</f>
        <v>#VALUE!</v>
      </c>
      <c r="P46" s="1" t="e">
        <f>(LOG10(I41)+LOG10(J41))/2</f>
        <v>#VALUE!</v>
      </c>
    </row>
    <row r="47" spans="1:16" x14ac:dyDescent="0.25">
      <c r="A47">
        <v>10</v>
      </c>
      <c r="B47" t="s">
        <v>40</v>
      </c>
      <c r="C47" t="s">
        <v>18</v>
      </c>
      <c r="D47" t="s">
        <v>19</v>
      </c>
      <c r="E47" t="s">
        <v>19</v>
      </c>
      <c r="G47" t="s">
        <v>19</v>
      </c>
      <c r="H47" s="6" t="s">
        <v>439</v>
      </c>
      <c r="I47" t="s">
        <v>19</v>
      </c>
      <c r="J47" s="6" t="s">
        <v>439</v>
      </c>
      <c r="K47" s="6" t="s">
        <v>439</v>
      </c>
      <c r="M47" t="e">
        <f>(H42*I42)^0.5</f>
        <v>#VALUE!</v>
      </c>
      <c r="N47" s="1" t="e">
        <f>(J43*K43)^0.5</f>
        <v>#VALUE!</v>
      </c>
      <c r="O47" s="1" t="e">
        <f>(LOG10(J43)+LOG10(K43))/2</f>
        <v>#VALUE!</v>
      </c>
      <c r="P47" s="1" t="e">
        <f>(LOG10(J43)+LOG10(K43))/2</f>
        <v>#VALUE!</v>
      </c>
    </row>
    <row r="48" spans="1:16" x14ac:dyDescent="0.25">
      <c r="A48">
        <v>11</v>
      </c>
      <c r="B48" t="s">
        <v>41</v>
      </c>
      <c r="C48" t="s">
        <v>19</v>
      </c>
      <c r="D48" t="s">
        <v>19</v>
      </c>
      <c r="E48" s="6" t="s">
        <v>439</v>
      </c>
      <c r="F48" s="6" t="s">
        <v>439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106</v>
      </c>
      <c r="M48" t="e">
        <f>(E47*D47)^0.5</f>
        <v>#VALUE!</v>
      </c>
      <c r="N48" s="1" t="e">
        <f>(H43*I43)^0.5</f>
        <v>#VALUE!</v>
      </c>
      <c r="O48" s="1" t="e">
        <f>(LOG10(H43)+LOG10(I43))/2</f>
        <v>#VALUE!</v>
      </c>
      <c r="P48" s="1" t="e">
        <f>(LOG10(I43)+LOG10(J43))/2</f>
        <v>#VALUE!</v>
      </c>
    </row>
    <row r="49" spans="1:16" x14ac:dyDescent="0.25">
      <c r="A49">
        <v>12</v>
      </c>
      <c r="B49" t="s">
        <v>42</v>
      </c>
      <c r="C49" t="s">
        <v>18</v>
      </c>
      <c r="D49" t="s">
        <v>19</v>
      </c>
      <c r="E49" t="s">
        <v>19</v>
      </c>
      <c r="F49" t="s">
        <v>19</v>
      </c>
      <c r="G49" t="s">
        <v>19</v>
      </c>
      <c r="H49" t="s">
        <v>18</v>
      </c>
      <c r="I49" t="s">
        <v>18</v>
      </c>
      <c r="J49" s="6" t="s">
        <v>439</v>
      </c>
      <c r="K49" s="6" t="s">
        <v>439</v>
      </c>
      <c r="L49" t="s">
        <v>115</v>
      </c>
      <c r="M49" t="e">
        <f>(E47*F47)^0.5</f>
        <v>#VALUE!</v>
      </c>
      <c r="N49" s="1" t="e">
        <f>(J45*K45)^0.5</f>
        <v>#VALUE!</v>
      </c>
      <c r="O49" s="1" t="e">
        <f>(LOG10(J45)+LOG10(K45))/2</f>
        <v>#VALUE!</v>
      </c>
      <c r="P49" s="1" t="e">
        <f>(LOG10(J45)+LOG10(K45))/2</f>
        <v>#VALUE!</v>
      </c>
    </row>
    <row r="50" spans="1:16" x14ac:dyDescent="0.25">
      <c r="A50">
        <v>13</v>
      </c>
      <c r="B50" t="s">
        <v>43</v>
      </c>
      <c r="C50" t="s">
        <v>18</v>
      </c>
      <c r="D50" t="s">
        <v>18</v>
      </c>
      <c r="E50" t="s">
        <v>19</v>
      </c>
      <c r="F50" t="s">
        <v>18</v>
      </c>
      <c r="G50" t="s">
        <v>18</v>
      </c>
      <c r="H50" t="s">
        <v>18</v>
      </c>
      <c r="I50" t="s">
        <v>19</v>
      </c>
      <c r="J50" t="s">
        <v>19</v>
      </c>
      <c r="K50" s="6" t="s">
        <v>439</v>
      </c>
      <c r="L50" t="s">
        <v>64</v>
      </c>
      <c r="M50" t="e">
        <f>(E47*F47)^0.5</f>
        <v>#VALUE!</v>
      </c>
      <c r="N50" s="1" t="e">
        <f>(H45*I45)^0.5</f>
        <v>#VALUE!</v>
      </c>
      <c r="O50" s="1" t="e">
        <f>(LOG10(H45)+LOG10(I45))/2</f>
        <v>#VALUE!</v>
      </c>
      <c r="P50" s="1" t="e">
        <f>(LOG10(I45)+LOG10(J45))/2</f>
        <v>#VALUE!</v>
      </c>
    </row>
    <row r="51" spans="1:16" x14ac:dyDescent="0.25">
      <c r="A51">
        <v>14</v>
      </c>
      <c r="B51" t="s">
        <v>44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s="6" t="s">
        <v>439</v>
      </c>
      <c r="K51" s="6" t="s">
        <v>439</v>
      </c>
      <c r="L51" t="s">
        <v>59</v>
      </c>
      <c r="M51" t="e">
        <f>(J47*K47)^0.5</f>
        <v>#VALUE!</v>
      </c>
      <c r="N51" s="1" t="e">
        <f>(J47*K47)^0.5</f>
        <v>#VALUE!</v>
      </c>
      <c r="O51" s="1" t="e">
        <f>(LOG10(J47)+LOG10(K47))/2</f>
        <v>#VALUE!</v>
      </c>
      <c r="P51" s="1" t="e">
        <f>(LOG10(J47)+LOG10(K47))/2</f>
        <v>#VALUE!</v>
      </c>
    </row>
    <row r="52" spans="1:16" x14ac:dyDescent="0.25">
      <c r="A52">
        <v>15</v>
      </c>
      <c r="B52" t="s">
        <v>45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s="6" t="s">
        <v>439</v>
      </c>
      <c r="J52" t="s">
        <v>19</v>
      </c>
      <c r="K52" s="6" t="s">
        <v>439</v>
      </c>
      <c r="L52" t="s">
        <v>48</v>
      </c>
      <c r="M52" t="e">
        <f>(H47*I47)^0.5</f>
        <v>#VALUE!</v>
      </c>
      <c r="N52" s="1" t="e">
        <f>(H47*I47)^0.5</f>
        <v>#VALUE!</v>
      </c>
      <c r="O52" s="1" t="e">
        <f>(LOG10(H47)+LOG10(I47))/2</f>
        <v>#VALUE!</v>
      </c>
      <c r="P52" s="1" t="e">
        <f>(LOG10(I47)+LOG10(J47))/2</f>
        <v>#VALUE!</v>
      </c>
    </row>
    <row r="53" spans="1:16" x14ac:dyDescent="0.25">
      <c r="A53">
        <v>16</v>
      </c>
      <c r="B53" t="s">
        <v>46</v>
      </c>
      <c r="C53" t="s">
        <v>18</v>
      </c>
      <c r="D53" t="s">
        <v>18</v>
      </c>
      <c r="E53" t="s">
        <v>19</v>
      </c>
      <c r="F53" t="s">
        <v>19</v>
      </c>
      <c r="G53" t="s">
        <v>18</v>
      </c>
      <c r="H53" t="s">
        <v>19</v>
      </c>
      <c r="I53" s="6" t="s">
        <v>439</v>
      </c>
      <c r="J53" s="6" t="s">
        <v>439</v>
      </c>
      <c r="K53" s="6" t="s">
        <v>439</v>
      </c>
      <c r="L53" t="s">
        <v>47</v>
      </c>
      <c r="M53" t="e">
        <f>(E52*D52)^0.5</f>
        <v>#VALUE!</v>
      </c>
      <c r="N53" s="1" t="e">
        <f>(J49*K49)^0.5</f>
        <v>#VALUE!</v>
      </c>
      <c r="O53" s="1" t="e">
        <f>(LOG10(J49)+LOG10(K49))/2</f>
        <v>#VALUE!</v>
      </c>
      <c r="P53" s="1" t="e">
        <f>(LOG10(J49)+LOG10(K49))/2</f>
        <v>#VALUE!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27</v>
      </c>
      <c r="C58">
        <f t="shared" ref="C58:K58" si="2">COUNTIF(C38:C42,"√")/5</f>
        <v>1</v>
      </c>
      <c r="D58">
        <f t="shared" si="2"/>
        <v>0.6</v>
      </c>
      <c r="E58">
        <f t="shared" si="2"/>
        <v>0</v>
      </c>
      <c r="F58">
        <f t="shared" si="2"/>
        <v>0.2</v>
      </c>
      <c r="G58">
        <f t="shared" si="2"/>
        <v>0.2</v>
      </c>
      <c r="H58">
        <f t="shared" si="2"/>
        <v>0</v>
      </c>
      <c r="I58">
        <f t="shared" si="2"/>
        <v>0.2</v>
      </c>
      <c r="J58">
        <f t="shared" si="2"/>
        <v>0</v>
      </c>
      <c r="K58">
        <f t="shared" si="2"/>
        <v>0</v>
      </c>
      <c r="M58">
        <f>(PRODUCT(M38:M42))^(1/5)</f>
        <v>0</v>
      </c>
      <c r="N58">
        <f>(PRODUCT(N38:N42))^(1/5)</f>
        <v>2.7558596889726044</v>
      </c>
      <c r="O58" t="e">
        <f>AVERAGE(O38:O42)</f>
        <v>#NUM!</v>
      </c>
      <c r="P58">
        <f>AVERAGE(P38:P42)</f>
        <v>0.53568135320123011</v>
      </c>
    </row>
    <row r="59" spans="1:16" x14ac:dyDescent="0.25">
      <c r="B59" t="s">
        <v>28</v>
      </c>
    </row>
    <row r="60" spans="1:16" x14ac:dyDescent="0.25">
      <c r="B60" t="s">
        <v>29</v>
      </c>
      <c r="O60" t="e">
        <f>_xlfn.STDEV.P(O38:O42)</f>
        <v>#NUM!</v>
      </c>
      <c r="P60">
        <f>_xlfn.STDEV.P(P38:P42)</f>
        <v>1.0625994875107527</v>
      </c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</sheetData>
  <sortState ref="C82:D89">
    <sortCondition descending="1" ref="C82"/>
  </sortState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37" workbookViewId="0">
      <selection activeCell="K38" sqref="K38:K53"/>
    </sheetView>
  </sheetViews>
  <sheetFormatPr defaultRowHeight="14.4" x14ac:dyDescent="0.25"/>
  <cols>
    <col min="12" max="12" width="21.8867187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8204</v>
      </c>
      <c r="D3" s="12">
        <v>1511</v>
      </c>
      <c r="E3" s="12">
        <v>6300</v>
      </c>
      <c r="F3" s="12">
        <v>3088</v>
      </c>
      <c r="G3" s="12">
        <v>677</v>
      </c>
      <c r="H3" s="12">
        <v>1185</v>
      </c>
      <c r="I3" s="12">
        <v>7774</v>
      </c>
      <c r="J3" s="12">
        <v>4463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1.2193263222069807E-3</v>
      </c>
      <c r="D5" s="5">
        <f>K5/3/3/3/3/3/3/3</f>
        <v>3.6579789666209418E-3</v>
      </c>
      <c r="E5" s="5">
        <f>K5/3/3/3/3/3/3</f>
        <v>1.0973936899862825E-2</v>
      </c>
      <c r="F5" s="5">
        <f>K5/3/3/3/3/3</f>
        <v>3.2921810699588473E-2</v>
      </c>
      <c r="G5" s="5">
        <f>K5/3/3/3/3</f>
        <v>9.8765432098765427E-2</v>
      </c>
      <c r="H5" s="5">
        <f>K5/3/3/3</f>
        <v>0.29629629629629628</v>
      </c>
      <c r="I5" s="5">
        <f>K5/3/3</f>
        <v>0.88888888888888884</v>
      </c>
      <c r="J5" s="5">
        <f>K5/3</f>
        <v>2.6666666666666665</v>
      </c>
      <c r="K5" s="5">
        <v>8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-2.9138800507653557</v>
      </c>
      <c r="D6" s="5">
        <f t="shared" ref="D6:K6" si="0">LOG10(D5)</f>
        <v>-2.4367587960456936</v>
      </c>
      <c r="E6" s="5">
        <f t="shared" si="0"/>
        <v>-1.959637541326031</v>
      </c>
      <c r="F6" s="5">
        <f t="shared" si="0"/>
        <v>-1.4825162866063686</v>
      </c>
      <c r="G6" s="5">
        <f t="shared" si="0"/>
        <v>-1.0053950318867062</v>
      </c>
      <c r="H6" s="5">
        <f t="shared" si="0"/>
        <v>-0.52827377716704371</v>
      </c>
      <c r="I6" s="5">
        <f t="shared" si="0"/>
        <v>-5.1152522447381311E-2</v>
      </c>
      <c r="J6" s="5">
        <f t="shared" si="0"/>
        <v>0.4259687322722811</v>
      </c>
      <c r="K6" s="5">
        <f t="shared" si="0"/>
        <v>0.90308998699194354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2.1119351410685901E-3</v>
      </c>
      <c r="N7" s="1">
        <f>(E5*D5)^0.5</f>
        <v>6.3358054232057689E-3</v>
      </c>
      <c r="O7" s="1">
        <f>(LOG10(C5)+LOG10(D5))/2</f>
        <v>-2.6753194234055249</v>
      </c>
      <c r="P7" s="1">
        <f>(LOG10(E5)+LOG10(D5))/2</f>
        <v>-2.1981981686858623</v>
      </c>
    </row>
    <row r="8" spans="1:16" x14ac:dyDescent="0.25">
      <c r="A8">
        <v>2</v>
      </c>
      <c r="B8" t="s">
        <v>32</v>
      </c>
      <c r="C8" t="s">
        <v>214</v>
      </c>
      <c r="D8" s="9" t="s">
        <v>214</v>
      </c>
      <c r="E8" s="9"/>
      <c r="F8" s="9" t="s">
        <v>214</v>
      </c>
      <c r="G8" s="6" t="s">
        <v>439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199</v>
      </c>
      <c r="M8">
        <f>(C5*D5)^0.5</f>
        <v>2.1119351410685901E-3</v>
      </c>
      <c r="N8" s="1">
        <f>(C5*D5)^0.5</f>
        <v>2.1119351410685901E-3</v>
      </c>
      <c r="O8" s="1">
        <f>(LOG10(C5)+LOG10(D5))/2</f>
        <v>-2.6753194234055249</v>
      </c>
      <c r="P8" s="1">
        <f>(LOG10(C5)+LOG10(D5))/2</f>
        <v>-2.6753194234055249</v>
      </c>
    </row>
    <row r="9" spans="1:16" x14ac:dyDescent="0.25">
      <c r="A9">
        <v>3</v>
      </c>
      <c r="B9" t="s">
        <v>33</v>
      </c>
      <c r="C9" s="9" t="s">
        <v>214</v>
      </c>
      <c r="D9" s="9" t="s">
        <v>214</v>
      </c>
      <c r="F9" s="6" t="s">
        <v>439</v>
      </c>
      <c r="G9" s="6" t="s">
        <v>439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199</v>
      </c>
      <c r="M9">
        <f>(E5*F5)^0.5</f>
        <v>1.9007416269617307E-2</v>
      </c>
      <c r="N9" s="1">
        <f>(E5*F5)^0.5</f>
        <v>1.9007416269617307E-2</v>
      </c>
      <c r="O9" s="1">
        <f>(LOG10(E5)+LOG10(F5))/2</f>
        <v>-1.7210769139661997</v>
      </c>
      <c r="P9" s="1">
        <f>(LOG10(E5)+LOG10(F5))/2</f>
        <v>-1.7210769139661997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E10" t="s">
        <v>214</v>
      </c>
      <c r="G10" t="s">
        <v>214</v>
      </c>
      <c r="H10" s="6" t="s">
        <v>439</v>
      </c>
      <c r="I10" s="6" t="s">
        <v>439</v>
      </c>
      <c r="J10" s="6" t="s">
        <v>439</v>
      </c>
      <c r="K10" s="6" t="s">
        <v>439</v>
      </c>
      <c r="L10" t="s">
        <v>340</v>
      </c>
      <c r="M10">
        <f>(G5*H5)^0.5</f>
        <v>0.17106674642655578</v>
      </c>
      <c r="N10" s="1" t="e">
        <f>(K5*#REF!)^0.5</f>
        <v>#REF!</v>
      </c>
      <c r="O10" s="1">
        <f>(LOG10(G5)+LOG10(H5))/2</f>
        <v>-0.7668344045268749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G11" s="6" t="s">
        <v>439</v>
      </c>
      <c r="H11" s="6" t="s">
        <v>439</v>
      </c>
      <c r="I11" s="6" t="s">
        <v>439</v>
      </c>
      <c r="J11" s="6" t="s">
        <v>439</v>
      </c>
      <c r="K11" s="6" t="s">
        <v>439</v>
      </c>
      <c r="L11" s="7" t="s">
        <v>437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E12" t="s">
        <v>214</v>
      </c>
      <c r="H12" s="6" t="s">
        <v>439</v>
      </c>
      <c r="I12" s="6" t="s">
        <v>439</v>
      </c>
      <c r="J12" s="6" t="s">
        <v>439</v>
      </c>
      <c r="K12" s="6" t="s">
        <v>439</v>
      </c>
      <c r="L12" t="s">
        <v>373</v>
      </c>
      <c r="N12" s="1"/>
      <c r="O12" s="1"/>
      <c r="P12" s="1"/>
    </row>
    <row r="13" spans="1:16" x14ac:dyDescent="0.25">
      <c r="A13">
        <v>7</v>
      </c>
      <c r="B13" t="s">
        <v>37</v>
      </c>
      <c r="C13" s="20" t="s">
        <v>19</v>
      </c>
      <c r="D13" s="20" t="s">
        <v>19</v>
      </c>
      <c r="F13" s="20" t="s">
        <v>19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421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214</v>
      </c>
      <c r="F14" s="20" t="s">
        <v>19</v>
      </c>
      <c r="G14" s="9" t="s">
        <v>19</v>
      </c>
      <c r="H14" s="6" t="s">
        <v>439</v>
      </c>
      <c r="I14" s="6" t="s">
        <v>439</v>
      </c>
      <c r="J14" s="6" t="s">
        <v>439</v>
      </c>
      <c r="K14" s="6" t="s">
        <v>439</v>
      </c>
      <c r="L14" t="s">
        <v>393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G15" t="s">
        <v>214</v>
      </c>
      <c r="H15" s="6" t="s">
        <v>439</v>
      </c>
      <c r="I15" s="6" t="s">
        <v>439</v>
      </c>
      <c r="J15" s="6" t="s">
        <v>439</v>
      </c>
      <c r="K15" s="6" t="s">
        <v>439</v>
      </c>
      <c r="L15" t="s">
        <v>386</v>
      </c>
      <c r="N15" s="1"/>
      <c r="O15" s="1"/>
      <c r="P15" s="1"/>
    </row>
    <row r="16" spans="1:16" x14ac:dyDescent="0.25">
      <c r="A16">
        <v>10</v>
      </c>
      <c r="B16" t="s">
        <v>40</v>
      </c>
      <c r="D16" t="s">
        <v>214</v>
      </c>
      <c r="E16" t="s">
        <v>214</v>
      </c>
      <c r="G16" t="s">
        <v>214</v>
      </c>
      <c r="H16" t="s">
        <v>214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380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I18" s="6" t="s">
        <v>439</v>
      </c>
      <c r="J18" s="6" t="s">
        <v>439</v>
      </c>
      <c r="K18" s="6" t="s">
        <v>439</v>
      </c>
      <c r="L18" t="s">
        <v>363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F19" s="6" t="s">
        <v>439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364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214</v>
      </c>
      <c r="D20" t="s">
        <v>214</v>
      </c>
      <c r="E20" t="s">
        <v>214</v>
      </c>
      <c r="G20" s="6" t="s">
        <v>439</v>
      </c>
      <c r="H20" s="6" t="s">
        <v>439</v>
      </c>
      <c r="I20" s="6" t="s">
        <v>439</v>
      </c>
      <c r="J20" s="6" t="s">
        <v>439</v>
      </c>
      <c r="K20" s="6" t="s">
        <v>439</v>
      </c>
      <c r="L20" t="s">
        <v>367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G21" s="6" t="s">
        <v>439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378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19</v>
      </c>
      <c r="D22" t="s">
        <v>19</v>
      </c>
      <c r="F22" t="s">
        <v>19</v>
      </c>
      <c r="G22" s="6" t="s">
        <v>439</v>
      </c>
      <c r="H22" s="6" t="s">
        <v>439</v>
      </c>
      <c r="I22" s="6" t="s">
        <v>439</v>
      </c>
      <c r="J22" s="6" t="s">
        <v>439</v>
      </c>
      <c r="K22" s="6" t="s">
        <v>439</v>
      </c>
      <c r="L22" t="s">
        <v>360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0.51320023927966729</v>
      </c>
      <c r="N26" s="1">
        <f>(I5*J5)^0.5</f>
        <v>1.5396007178390021</v>
      </c>
      <c r="O26" s="1">
        <f>(LOG10(H5)+LOG10(I5))/2</f>
        <v>-0.28971314980721252</v>
      </c>
      <c r="P26" s="1">
        <f>(LOG10(I5)+LOG10(J5))/2</f>
        <v>0.18740810491244989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2.3678126529213642E-2</v>
      </c>
      <c r="N27" t="e">
        <f>(PRODUCT(N7:N26))^(1/5)</f>
        <v>#REF!</v>
      </c>
      <c r="O27">
        <f>AVERAGE(O7:O26)</f>
        <v>-1.6256526630222674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0.9731402352661731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8204</v>
      </c>
      <c r="D36" s="12">
        <v>1511</v>
      </c>
      <c r="E36" s="12">
        <v>6300</v>
      </c>
      <c r="F36" s="12">
        <v>3088</v>
      </c>
      <c r="G36" s="12">
        <v>677</v>
      </c>
      <c r="H36" s="12">
        <v>1185</v>
      </c>
      <c r="I36" s="12">
        <v>7774</v>
      </c>
      <c r="J36" s="12">
        <v>4463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1.2193263222069807E-3</v>
      </c>
      <c r="D37" s="5">
        <f>K37/3/3/3/3/3/3/3</f>
        <v>3.6579789666209418E-3</v>
      </c>
      <c r="E37" s="5">
        <f>K37/3/3/3/3/3/3</f>
        <v>1.0973936899862825E-2</v>
      </c>
      <c r="F37" s="5">
        <f>K37/3/3/3/3/3</f>
        <v>3.2921810699588473E-2</v>
      </c>
      <c r="G37" s="5">
        <f>K37/3/3/3/3</f>
        <v>9.8765432098765427E-2</v>
      </c>
      <c r="H37" s="5">
        <f>K37/3/3/3</f>
        <v>0.29629629629629628</v>
      </c>
      <c r="I37" s="5">
        <f>K37/3/3</f>
        <v>0.88888888888888884</v>
      </c>
      <c r="J37" s="5">
        <f>K37/3</f>
        <v>2.6666666666666665</v>
      </c>
      <c r="K37" s="5">
        <v>8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6.3358054232057689E-3</v>
      </c>
      <c r="N38" s="1">
        <f>(E37*F37)^0.5</f>
        <v>1.9007416269617307E-2</v>
      </c>
      <c r="O38" s="1">
        <f>(LOG10(E37)+LOG10(D37))/2</f>
        <v>-2.1981981686858623</v>
      </c>
      <c r="P38" s="1">
        <f>(LOG10(E37)+LOG10(F37))/2</f>
        <v>-1.7210769139661997</v>
      </c>
    </row>
    <row r="39" spans="1:16" x14ac:dyDescent="0.25">
      <c r="A39">
        <v>2</v>
      </c>
      <c r="B39" t="s">
        <v>32</v>
      </c>
      <c r="C39" t="s">
        <v>214</v>
      </c>
      <c r="D39" t="s">
        <v>214</v>
      </c>
      <c r="F39" s="7"/>
      <c r="G39" s="7"/>
      <c r="H39" s="9" t="s">
        <v>214</v>
      </c>
      <c r="I39" s="6" t="s">
        <v>439</v>
      </c>
      <c r="J39" s="6" t="s">
        <v>439</v>
      </c>
      <c r="K39" s="6" t="s">
        <v>439</v>
      </c>
      <c r="L39" s="7" t="s">
        <v>199</v>
      </c>
      <c r="M39">
        <f>(E37*F37)^0.5</f>
        <v>1.9007416269617307E-2</v>
      </c>
      <c r="N39" s="1">
        <f>(E37*F37)^0.5</f>
        <v>1.9007416269617307E-2</v>
      </c>
      <c r="O39" s="1">
        <f>(LOG10(E37)+LOG10(F37))/2</f>
        <v>-1.7210769139661997</v>
      </c>
      <c r="P39" s="1">
        <f>(LOG10(E37)+LOG10(F37))/2</f>
        <v>-1.7210769139661997</v>
      </c>
    </row>
    <row r="40" spans="1:16" x14ac:dyDescent="0.25">
      <c r="A40">
        <v>3</v>
      </c>
      <c r="B40" t="s">
        <v>33</v>
      </c>
      <c r="C40" s="9" t="s">
        <v>214</v>
      </c>
      <c r="D40" s="9" t="s">
        <v>214</v>
      </c>
      <c r="F40" s="7"/>
      <c r="G40" s="7"/>
      <c r="H40" s="7"/>
      <c r="I40" s="6" t="s">
        <v>439</v>
      </c>
      <c r="J40" s="6" t="s">
        <v>439</v>
      </c>
      <c r="K40" s="6" t="s">
        <v>439</v>
      </c>
      <c r="L40" s="7" t="s">
        <v>199</v>
      </c>
      <c r="M40">
        <f>(E37*F37)^0.5</f>
        <v>1.9007416269617307E-2</v>
      </c>
      <c r="N40" s="1">
        <f>(E37*F37)^0.5</f>
        <v>1.9007416269617307E-2</v>
      </c>
      <c r="O40" s="1">
        <f>(LOG10(E37)+LOG10(F37))/2</f>
        <v>-1.7210769139661997</v>
      </c>
      <c r="P40" s="1">
        <f>(LOG10(E37)+LOG10(F37))/2</f>
        <v>-1.7210769139661997</v>
      </c>
    </row>
    <row r="41" spans="1:16" x14ac:dyDescent="0.25">
      <c r="A41">
        <v>4</v>
      </c>
      <c r="B41" t="s">
        <v>34</v>
      </c>
      <c r="C41" s="9" t="s">
        <v>214</v>
      </c>
      <c r="D41" s="9" t="s">
        <v>214</v>
      </c>
      <c r="H41" s="6" t="s">
        <v>439</v>
      </c>
      <c r="I41" s="9" t="s">
        <v>214</v>
      </c>
      <c r="J41" s="6" t="s">
        <v>439</v>
      </c>
      <c r="K41" s="6" t="s">
        <v>439</v>
      </c>
      <c r="L41" s="7" t="s">
        <v>340</v>
      </c>
      <c r="M41">
        <f>(J37*K37)^0.5</f>
        <v>4.6188021535170058</v>
      </c>
      <c r="N41" s="1">
        <f>(J37*K37)^0.5</f>
        <v>4.6188021535170058</v>
      </c>
      <c r="O41" s="1">
        <f>(LOG10(J37)+LOG10(K37))/2</f>
        <v>0.66452935963211235</v>
      </c>
      <c r="P41" s="1">
        <f>(LOG10(J37)+LOG10(K37))/2</f>
        <v>0.66452935963211235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E42" t="s">
        <v>214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437</v>
      </c>
      <c r="M42">
        <f>(H37*I37)^0.5</f>
        <v>0.51320023927966729</v>
      </c>
      <c r="N42" s="1">
        <f>(H37*I37)^0.5</f>
        <v>0.51320023927966729</v>
      </c>
      <c r="O42" s="1">
        <f>(LOG10(H37)+LOG10(I37))/2</f>
        <v>-0.28971314980721252</v>
      </c>
      <c r="P42" s="1">
        <f>(LOG10(I37)+LOG10(J37))/2</f>
        <v>0.18740810491244989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E43" t="s">
        <v>214</v>
      </c>
      <c r="F43" t="s">
        <v>214</v>
      </c>
      <c r="H43" s="6" t="s">
        <v>439</v>
      </c>
      <c r="I43" s="6" t="s">
        <v>439</v>
      </c>
      <c r="J43" s="6" t="s">
        <v>439</v>
      </c>
      <c r="K43" s="6" t="s">
        <v>439</v>
      </c>
      <c r="L43" t="s">
        <v>374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G44" s="6" t="s">
        <v>439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422</v>
      </c>
    </row>
    <row r="45" spans="1:16" x14ac:dyDescent="0.25">
      <c r="A45">
        <v>8</v>
      </c>
      <c r="B45" t="s">
        <v>38</v>
      </c>
      <c r="C45" t="s">
        <v>214</v>
      </c>
      <c r="E45" t="s">
        <v>214</v>
      </c>
      <c r="H45" s="6" t="s">
        <v>439</v>
      </c>
      <c r="I45" s="6" t="s">
        <v>439</v>
      </c>
      <c r="J45" s="6" t="s">
        <v>439</v>
      </c>
      <c r="K45" s="6" t="s">
        <v>439</v>
      </c>
      <c r="L45" t="s">
        <v>393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H46" t="s">
        <v>214</v>
      </c>
      <c r="I46" s="6" t="s">
        <v>439</v>
      </c>
      <c r="J46" s="6" t="s">
        <v>439</v>
      </c>
      <c r="K46" s="6" t="s">
        <v>439</v>
      </c>
      <c r="L46" t="s">
        <v>387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214</v>
      </c>
      <c r="H47" t="s">
        <v>214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s="6" t="s">
        <v>439</v>
      </c>
      <c r="G48" s="20" t="s">
        <v>19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381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J49" s="6" t="s">
        <v>439</v>
      </c>
      <c r="K49" s="6" t="s">
        <v>439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364</v>
      </c>
    </row>
    <row r="51" spans="1:16" x14ac:dyDescent="0.25">
      <c r="A51">
        <v>14</v>
      </c>
      <c r="B51" t="s">
        <v>44</v>
      </c>
      <c r="C51" t="s">
        <v>214</v>
      </c>
      <c r="E51" t="s">
        <v>214</v>
      </c>
      <c r="G51" t="s">
        <v>214</v>
      </c>
      <c r="H51" t="s">
        <v>214</v>
      </c>
      <c r="I51" s="6" t="s">
        <v>439</v>
      </c>
      <c r="J51" s="6" t="s">
        <v>439</v>
      </c>
      <c r="K51" s="6" t="s">
        <v>439</v>
      </c>
      <c r="L51" t="s">
        <v>368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G52" s="6" t="s">
        <v>439</v>
      </c>
      <c r="H52" s="6" t="s">
        <v>439</v>
      </c>
      <c r="I52" s="6" t="s">
        <v>439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G53" s="6" t="s">
        <v>439</v>
      </c>
      <c r="H53" s="6" t="s">
        <v>439</v>
      </c>
      <c r="I53" s="6" t="s">
        <v>439</v>
      </c>
      <c r="J53" s="6" t="s">
        <v>439</v>
      </c>
      <c r="K53" s="6" t="s">
        <v>439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0.2</v>
      </c>
      <c r="F58">
        <f t="shared" si="1"/>
        <v>0</v>
      </c>
      <c r="G58">
        <f t="shared" si="1"/>
        <v>0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8.848972442871722E-2</v>
      </c>
      <c r="N58">
        <f>(PRODUCT(N38:N42))^(1/5)</f>
        <v>0.11023438755890412</v>
      </c>
      <c r="O58">
        <f>AVERAGE(O38:O42)</f>
        <v>-1.0531071573586723</v>
      </c>
      <c r="P58">
        <f>AVERAGE(P38:P42)</f>
        <v>-0.86225865547080738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1.0625994875107525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40" zoomScale="85" zoomScaleNormal="85" workbookViewId="0">
      <selection activeCell="K38" sqref="K38:K53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5880</v>
      </c>
      <c r="D3" s="12">
        <v>2578</v>
      </c>
      <c r="E3" s="12">
        <v>8257</v>
      </c>
      <c r="F3" s="12">
        <v>5046</v>
      </c>
      <c r="G3" s="12">
        <v>6364</v>
      </c>
      <c r="H3" s="12">
        <v>3153</v>
      </c>
      <c r="I3" s="12">
        <v>742</v>
      </c>
      <c r="J3" s="12">
        <v>6421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1.5241579027587256E-3</v>
      </c>
      <c r="D5" s="5">
        <f>K5/3/3/3/3/3/3/3</f>
        <v>4.5724737082761769E-3</v>
      </c>
      <c r="E5" s="5">
        <f>K5/3/3/3/3/3/3</f>
        <v>1.3717421124828532E-2</v>
      </c>
      <c r="F5" s="5">
        <f>K5/3/3/3/3/3</f>
        <v>4.1152263374485597E-2</v>
      </c>
      <c r="G5" s="5">
        <f>K5/3/3/3/3</f>
        <v>0.1234567901234568</v>
      </c>
      <c r="H5" s="5">
        <f>K5/3/3/3</f>
        <v>0.37037037037037041</v>
      </c>
      <c r="I5" s="5">
        <f>K5/3/3</f>
        <v>1.1111111111111112</v>
      </c>
      <c r="J5" s="5">
        <f>K5/3</f>
        <v>3.3333333333333335</v>
      </c>
      <c r="K5" s="5">
        <v>10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-2.8169700377572995</v>
      </c>
      <c r="D6" s="5">
        <f t="shared" ref="D6:K6" si="0">LOG10(D5)</f>
        <v>-2.3398487830376373</v>
      </c>
      <c r="E6" s="5">
        <f t="shared" si="0"/>
        <v>-1.8627275283179747</v>
      </c>
      <c r="F6" s="5">
        <f t="shared" si="0"/>
        <v>-1.3856062735983121</v>
      </c>
      <c r="G6" s="5">
        <f t="shared" si="0"/>
        <v>-0.90848501887864974</v>
      </c>
      <c r="H6" s="5">
        <f t="shared" si="0"/>
        <v>-0.43136376415898725</v>
      </c>
      <c r="I6" s="5">
        <f t="shared" si="0"/>
        <v>4.5757490560675143E-2</v>
      </c>
      <c r="J6" s="5">
        <f t="shared" si="0"/>
        <v>0.52287874528033762</v>
      </c>
      <c r="K6" s="5">
        <f t="shared" si="0"/>
        <v>1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2.6399189263357371E-3</v>
      </c>
      <c r="N7" s="1">
        <f>(E5*D5)^0.5</f>
        <v>7.9197567790072112E-3</v>
      </c>
      <c r="O7" s="1">
        <f>(LOG10(C5)+LOG10(D5))/2</f>
        <v>-2.5784094103974686</v>
      </c>
      <c r="P7" s="1">
        <f>(LOG10(E5)+LOG10(D5))/2</f>
        <v>-2.101288155677806</v>
      </c>
    </row>
    <row r="8" spans="1:16" x14ac:dyDescent="0.25">
      <c r="A8">
        <v>2</v>
      </c>
      <c r="B8" t="s">
        <v>32</v>
      </c>
      <c r="C8" s="20" t="s">
        <v>19</v>
      </c>
      <c r="D8" s="9" t="s">
        <v>19</v>
      </c>
      <c r="E8" s="9" t="s">
        <v>19</v>
      </c>
      <c r="F8" s="7"/>
      <c r="G8" s="6" t="s">
        <v>439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396</v>
      </c>
      <c r="M8">
        <f>(C5*D5)^0.5</f>
        <v>2.6399189263357371E-3</v>
      </c>
      <c r="N8" s="1">
        <f>(C5*D5)^0.5</f>
        <v>2.6399189263357371E-3</v>
      </c>
      <c r="O8" s="1">
        <f>(LOG10(C5)+LOG10(D5))/2</f>
        <v>-2.5784094103974686</v>
      </c>
      <c r="P8" s="1">
        <f>(LOG10(C5)+LOG10(D5))/2</f>
        <v>-2.5784094103974686</v>
      </c>
    </row>
    <row r="9" spans="1:16" x14ac:dyDescent="0.25">
      <c r="A9">
        <v>3</v>
      </c>
      <c r="B9" t="s">
        <v>33</v>
      </c>
      <c r="C9" s="20" t="s">
        <v>19</v>
      </c>
      <c r="D9" s="20" t="s">
        <v>19</v>
      </c>
      <c r="F9" s="6" t="s">
        <v>439</v>
      </c>
      <c r="G9" s="7"/>
      <c r="H9" s="6" t="s">
        <v>439</v>
      </c>
      <c r="I9" s="6" t="s">
        <v>439</v>
      </c>
      <c r="J9" s="6" t="s">
        <v>439</v>
      </c>
      <c r="K9" s="6" t="s">
        <v>439</v>
      </c>
      <c r="L9" s="7" t="s">
        <v>406</v>
      </c>
      <c r="M9">
        <f>(E5*F5)^0.5</f>
        <v>2.3759270337021635E-2</v>
      </c>
      <c r="N9" s="1">
        <f>(E5*F5)^0.5</f>
        <v>2.3759270337021635E-2</v>
      </c>
      <c r="O9" s="1">
        <f>(LOG10(E5)+LOG10(F5))/2</f>
        <v>-1.6241669009581434</v>
      </c>
      <c r="P9" s="1">
        <f>(LOG10(E5)+LOG10(F5))/2</f>
        <v>-1.6241669009581434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F10" t="s">
        <v>214</v>
      </c>
      <c r="I10" s="6" t="s">
        <v>439</v>
      </c>
      <c r="J10" s="6" t="s">
        <v>439</v>
      </c>
      <c r="K10" s="6" t="s">
        <v>439</v>
      </c>
      <c r="L10" t="s">
        <v>436</v>
      </c>
      <c r="M10">
        <f>(G5*H5)^0.5</f>
        <v>0.21383343303319474</v>
      </c>
      <c r="N10" s="1" t="e">
        <f>(K5*#REF!)^0.5</f>
        <v>#REF!</v>
      </c>
      <c r="O10" s="1">
        <f>(LOG10(G5)+LOG10(H5))/2</f>
        <v>-0.66992439151881844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G11" t="s">
        <v>214</v>
      </c>
      <c r="H11" s="6" t="s">
        <v>439</v>
      </c>
      <c r="I11" s="6" t="s">
        <v>439</v>
      </c>
      <c r="J11" s="6" t="s">
        <v>439</v>
      </c>
      <c r="K11" s="6" t="s">
        <v>439</v>
      </c>
      <c r="L11" s="7" t="s">
        <v>320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F12" t="s">
        <v>214</v>
      </c>
      <c r="G12" t="s">
        <v>214</v>
      </c>
      <c r="H12" t="s">
        <v>214</v>
      </c>
      <c r="I12" s="6" t="s">
        <v>439</v>
      </c>
      <c r="J12" s="6" t="s">
        <v>439</v>
      </c>
      <c r="K12" s="6" t="s">
        <v>439</v>
      </c>
      <c r="L12" t="s">
        <v>375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G13" t="s">
        <v>214</v>
      </c>
      <c r="H13" t="s">
        <v>214</v>
      </c>
      <c r="I13" s="6" t="s">
        <v>439</v>
      </c>
      <c r="J13" s="6" t="s">
        <v>439</v>
      </c>
      <c r="K13" s="6" t="s">
        <v>439</v>
      </c>
      <c r="L13" t="s">
        <v>420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214</v>
      </c>
      <c r="D14" t="s">
        <v>214</v>
      </c>
      <c r="E14" t="s">
        <v>214</v>
      </c>
      <c r="G14" s="6" t="s">
        <v>439</v>
      </c>
      <c r="H14" t="s">
        <v>214</v>
      </c>
      <c r="I14" s="6" t="s">
        <v>439</v>
      </c>
      <c r="J14" s="6" t="s">
        <v>439</v>
      </c>
      <c r="K14" s="6" t="s">
        <v>439</v>
      </c>
      <c r="L14" t="s">
        <v>394</v>
      </c>
      <c r="N14" s="1"/>
      <c r="O14" s="1"/>
      <c r="P14" s="1"/>
    </row>
    <row r="15" spans="1:16" x14ac:dyDescent="0.25">
      <c r="A15">
        <v>9</v>
      </c>
      <c r="B15" t="s">
        <v>39</v>
      </c>
      <c r="D15" t="s">
        <v>214</v>
      </c>
      <c r="F15" t="s">
        <v>214</v>
      </c>
      <c r="G15" t="s">
        <v>214</v>
      </c>
      <c r="J15" s="6" t="s">
        <v>439</v>
      </c>
      <c r="K15" s="6" t="s">
        <v>439</v>
      </c>
      <c r="L15" t="s">
        <v>388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E16" s="6" t="s">
        <v>439</v>
      </c>
      <c r="F16" t="s">
        <v>214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F17" t="s">
        <v>214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382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G18" t="s">
        <v>214</v>
      </c>
      <c r="H18" t="s">
        <v>214</v>
      </c>
      <c r="I18" t="s">
        <v>214</v>
      </c>
      <c r="J18" s="6" t="s">
        <v>439</v>
      </c>
      <c r="K18" s="6" t="s">
        <v>439</v>
      </c>
      <c r="L18" t="s">
        <v>243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320</v>
      </c>
      <c r="N19" s="1"/>
      <c r="O19" s="1"/>
      <c r="P19" s="1"/>
    </row>
    <row r="20" spans="1:16" x14ac:dyDescent="0.25">
      <c r="A20">
        <v>14</v>
      </c>
      <c r="B20" t="s">
        <v>44</v>
      </c>
      <c r="E20" t="s">
        <v>214</v>
      </c>
      <c r="F20" t="s">
        <v>214</v>
      </c>
      <c r="H20" s="6" t="s">
        <v>439</v>
      </c>
      <c r="I20" s="6" t="s">
        <v>439</v>
      </c>
      <c r="J20" s="6" t="s">
        <v>439</v>
      </c>
      <c r="K20" s="6" t="s">
        <v>439</v>
      </c>
      <c r="L20" t="s">
        <v>366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G21" t="s">
        <v>214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379</v>
      </c>
      <c r="N21" s="1"/>
      <c r="O21" s="1"/>
      <c r="P21" s="1"/>
    </row>
    <row r="22" spans="1:16" x14ac:dyDescent="0.25">
      <c r="A22">
        <v>16</v>
      </c>
      <c r="B22" t="s">
        <v>46</v>
      </c>
      <c r="D22" t="s">
        <v>214</v>
      </c>
      <c r="E22" t="s">
        <v>214</v>
      </c>
      <c r="G22" t="s">
        <v>214</v>
      </c>
      <c r="H22" t="s">
        <v>214</v>
      </c>
      <c r="I22" s="6" t="s">
        <v>439</v>
      </c>
      <c r="J22" s="6" t="s">
        <v>439</v>
      </c>
      <c r="K22" s="6" t="s">
        <v>439</v>
      </c>
      <c r="L22" t="s">
        <v>359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0.64150029909958428</v>
      </c>
      <c r="N26" s="1">
        <f>(I5*J5)^0.5</f>
        <v>1.9245008972987527</v>
      </c>
      <c r="O26" s="1">
        <f>(LOG10(H5)+LOG10(I5))/2</f>
        <v>-0.19280313679915606</v>
      </c>
      <c r="P26" s="1">
        <f>(LOG10(I5)+LOG10(J5))/2</f>
        <v>0.28431811792050637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2.9597658161517052E-2</v>
      </c>
      <c r="N27" t="e">
        <f>(PRODUCT(N7:N26))^(1/5)</f>
        <v>#REF!</v>
      </c>
      <c r="O27">
        <f>AVERAGE(O7:O26)</f>
        <v>-1.5287426500142112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0.9731402352661731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5880</v>
      </c>
      <c r="D36" s="12">
        <v>2578</v>
      </c>
      <c r="E36" s="12">
        <v>8257</v>
      </c>
      <c r="F36" s="12">
        <v>5046</v>
      </c>
      <c r="G36" s="12">
        <v>6364</v>
      </c>
      <c r="H36" s="12">
        <v>3153</v>
      </c>
      <c r="I36" s="12">
        <v>742</v>
      </c>
      <c r="J36" s="12">
        <v>6421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1.5241579027587256E-3</v>
      </c>
      <c r="D37" s="5">
        <f>K37/3/3/3/3/3/3/3</f>
        <v>4.5724737082761769E-3</v>
      </c>
      <c r="E37" s="5">
        <f>K37/3/3/3/3/3/3</f>
        <v>1.3717421124828532E-2</v>
      </c>
      <c r="F37" s="5">
        <f>K37/3/3/3/3/3</f>
        <v>4.1152263374485597E-2</v>
      </c>
      <c r="G37" s="5">
        <f>K37/3/3/3/3</f>
        <v>0.1234567901234568</v>
      </c>
      <c r="H37" s="5">
        <f>K37/3/3/3</f>
        <v>0.37037037037037041</v>
      </c>
      <c r="I37" s="5">
        <f>K37/3/3</f>
        <v>1.1111111111111112</v>
      </c>
      <c r="J37" s="5">
        <f>K37/3</f>
        <v>3.3333333333333335</v>
      </c>
      <c r="K37" s="5">
        <v>10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7.9197567790072112E-3</v>
      </c>
      <c r="N38" s="1">
        <f>(E37*F37)^0.5</f>
        <v>2.3759270337021635E-2</v>
      </c>
      <c r="O38" s="1">
        <f>(LOG10(E37)+LOG10(D37))/2</f>
        <v>-2.101288155677806</v>
      </c>
      <c r="P38" s="1">
        <f>(LOG10(E37)+LOG10(F37))/2</f>
        <v>-1.6241669009581434</v>
      </c>
    </row>
    <row r="39" spans="1:16" x14ac:dyDescent="0.25">
      <c r="A39">
        <v>2</v>
      </c>
      <c r="B39" t="s">
        <v>32</v>
      </c>
      <c r="C39" s="20" t="s">
        <v>19</v>
      </c>
      <c r="D39" s="9" t="s">
        <v>19</v>
      </c>
      <c r="E39" s="9" t="s">
        <v>19</v>
      </c>
      <c r="F39" s="7"/>
      <c r="G39" s="20" t="s">
        <v>19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396</v>
      </c>
      <c r="M39">
        <f>(E37*F37)^0.5</f>
        <v>2.3759270337021635E-2</v>
      </c>
      <c r="N39" s="1">
        <f>(E37*F37)^0.5</f>
        <v>2.3759270337021635E-2</v>
      </c>
      <c r="O39" s="1">
        <f>(LOG10(E37)+LOG10(F37))/2</f>
        <v>-1.6241669009581434</v>
      </c>
      <c r="P39" s="1">
        <f>(LOG10(E37)+LOG10(F37))/2</f>
        <v>-1.6241669009581434</v>
      </c>
    </row>
    <row r="40" spans="1:16" x14ac:dyDescent="0.25">
      <c r="A40">
        <v>3</v>
      </c>
      <c r="B40" t="s">
        <v>33</v>
      </c>
      <c r="C40" s="20" t="s">
        <v>19</v>
      </c>
      <c r="D40" s="20" t="s">
        <v>19</v>
      </c>
      <c r="F40" s="6" t="s">
        <v>439</v>
      </c>
      <c r="G40" s="7"/>
      <c r="H40" s="6" t="s">
        <v>439</v>
      </c>
      <c r="I40" s="6" t="s">
        <v>439</v>
      </c>
      <c r="J40" s="6" t="s">
        <v>439</v>
      </c>
      <c r="K40" s="6" t="s">
        <v>439</v>
      </c>
      <c r="L40" s="7" t="s">
        <v>396</v>
      </c>
      <c r="M40">
        <f>(E37*F37)^0.5</f>
        <v>2.3759270337021635E-2</v>
      </c>
      <c r="N40" s="1">
        <f>(E37*F37)^0.5</f>
        <v>2.3759270337021635E-2</v>
      </c>
      <c r="O40" s="1">
        <f>(LOG10(E37)+LOG10(F37))/2</f>
        <v>-1.6241669009581434</v>
      </c>
      <c r="P40" s="1">
        <f>(LOG10(E37)+LOG10(F37))/2</f>
        <v>-1.6241669009581434</v>
      </c>
    </row>
    <row r="41" spans="1:16" x14ac:dyDescent="0.25">
      <c r="A41">
        <v>4</v>
      </c>
      <c r="B41" t="s">
        <v>34</v>
      </c>
      <c r="C41" t="s">
        <v>214</v>
      </c>
      <c r="F41" s="6" t="s">
        <v>439</v>
      </c>
      <c r="G41" s="6" t="s">
        <v>439</v>
      </c>
      <c r="I41" s="6" t="s">
        <v>439</v>
      </c>
      <c r="J41" s="6" t="s">
        <v>439</v>
      </c>
      <c r="K41" s="6" t="s">
        <v>439</v>
      </c>
      <c r="L41" s="7" t="s">
        <v>396</v>
      </c>
      <c r="M41">
        <f>(J37*K37)^0.5</f>
        <v>5.7735026918962582</v>
      </c>
      <c r="N41" s="1">
        <f>(J37*K37)^0.5</f>
        <v>5.7735026918962582</v>
      </c>
      <c r="O41" s="1">
        <f>(LOG10(J37)+LOG10(K37))/2</f>
        <v>0.76143937264016881</v>
      </c>
      <c r="P41" s="1">
        <f>(LOG10(J37)+LOG10(K37))/2</f>
        <v>0.76143937264016881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G42" s="6" t="s">
        <v>439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320</v>
      </c>
      <c r="M42">
        <f>(H37*I37)^0.5</f>
        <v>0.64150029909958428</v>
      </c>
      <c r="N42" s="1">
        <f>(H37*I37)^0.5</f>
        <v>0.64150029909958428</v>
      </c>
      <c r="O42" s="1">
        <f>(LOG10(H37)+LOG10(I37))/2</f>
        <v>-0.19280313679915606</v>
      </c>
      <c r="P42" s="1">
        <f>(LOG10(I37)+LOG10(J37))/2</f>
        <v>0.28431811792050637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F43" t="s">
        <v>214</v>
      </c>
      <c r="G43" t="s">
        <v>214</v>
      </c>
      <c r="H43" s="6" t="s">
        <v>439</v>
      </c>
      <c r="I43" s="6" t="s">
        <v>439</v>
      </c>
      <c r="J43" s="6" t="s">
        <v>439</v>
      </c>
      <c r="K43" s="6" t="s">
        <v>439</v>
      </c>
      <c r="L43" t="s">
        <v>375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G44" t="s">
        <v>214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420</v>
      </c>
    </row>
    <row r="45" spans="1:16" x14ac:dyDescent="0.25">
      <c r="A45">
        <v>8</v>
      </c>
      <c r="B45" t="s">
        <v>38</v>
      </c>
      <c r="C45" t="s">
        <v>214</v>
      </c>
      <c r="E45" t="s">
        <v>214</v>
      </c>
      <c r="G45" t="s">
        <v>214</v>
      </c>
      <c r="H45" s="6" t="s">
        <v>439</v>
      </c>
      <c r="I45" s="6" t="s">
        <v>439</v>
      </c>
      <c r="J45" s="6" t="s">
        <v>439</v>
      </c>
      <c r="K45" s="6" t="s">
        <v>439</v>
      </c>
      <c r="L45" t="s">
        <v>394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J46" s="6" t="s">
        <v>439</v>
      </c>
      <c r="K46" s="6" t="s">
        <v>439</v>
      </c>
      <c r="L46" t="s">
        <v>389</v>
      </c>
    </row>
    <row r="47" spans="1:16" x14ac:dyDescent="0.25">
      <c r="A47">
        <v>10</v>
      </c>
      <c r="B47" t="s">
        <v>40</v>
      </c>
      <c r="C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t="s">
        <v>214</v>
      </c>
      <c r="G48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375</v>
      </c>
    </row>
    <row r="49" spans="1:16" x14ac:dyDescent="0.25">
      <c r="A49">
        <v>12</v>
      </c>
      <c r="B49" t="s">
        <v>42</v>
      </c>
      <c r="D49" t="s">
        <v>214</v>
      </c>
      <c r="J49" s="6" t="s">
        <v>439</v>
      </c>
      <c r="K49" s="6" t="s">
        <v>439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320</v>
      </c>
    </row>
    <row r="51" spans="1:16" x14ac:dyDescent="0.25">
      <c r="A51">
        <v>14</v>
      </c>
      <c r="B51" t="s">
        <v>44</v>
      </c>
      <c r="D51" t="s">
        <v>214</v>
      </c>
      <c r="H51" t="s">
        <v>214</v>
      </c>
      <c r="I51" s="6" t="s">
        <v>439</v>
      </c>
      <c r="J51" s="6" t="s">
        <v>439</v>
      </c>
      <c r="K51" s="6" t="s">
        <v>439</v>
      </c>
      <c r="L51" t="s">
        <v>366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E52" s="6" t="s">
        <v>439</v>
      </c>
      <c r="G52" t="s">
        <v>214</v>
      </c>
      <c r="H52" t="s">
        <v>214</v>
      </c>
      <c r="I52" s="6" t="s">
        <v>439</v>
      </c>
      <c r="J52" s="6" t="s">
        <v>439</v>
      </c>
      <c r="K52" s="6" t="s">
        <v>439</v>
      </c>
      <c r="L52" t="s">
        <v>366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E53" t="s">
        <v>214</v>
      </c>
      <c r="G53" t="s">
        <v>214</v>
      </c>
      <c r="H53" t="s">
        <v>214</v>
      </c>
      <c r="I53" s="6" t="s">
        <v>439</v>
      </c>
      <c r="J53" s="6" t="s">
        <v>439</v>
      </c>
      <c r="K53" s="6" t="s">
        <v>439</v>
      </c>
      <c r="L53" t="s">
        <v>359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0.8</v>
      </c>
      <c r="E58">
        <f t="shared" si="1"/>
        <v>0.2</v>
      </c>
      <c r="F58">
        <f t="shared" si="1"/>
        <v>0</v>
      </c>
      <c r="G58">
        <f t="shared" si="1"/>
        <v>0.2</v>
      </c>
      <c r="H58">
        <f t="shared" si="1"/>
        <v>0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0.11061215553589657</v>
      </c>
      <c r="N58">
        <f>(PRODUCT(N38:N42))^(1/5)</f>
        <v>0.13779298444863017</v>
      </c>
      <c r="O58">
        <f>AVERAGE(O38:O42)</f>
        <v>-0.95619714435061598</v>
      </c>
      <c r="P58">
        <f>AVERAGE(P38:P42)</f>
        <v>-0.76534864246275103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6" zoomScaleNormal="100" workbookViewId="0">
      <selection activeCell="K38" sqref="K38:K53"/>
    </sheetView>
  </sheetViews>
  <sheetFormatPr defaultRowHeight="14.4" x14ac:dyDescent="0.25"/>
  <cols>
    <col min="12" max="12" width="14.4414062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7847</v>
      </c>
      <c r="D3" s="12">
        <v>4536</v>
      </c>
      <c r="E3" s="12">
        <v>225</v>
      </c>
      <c r="F3" s="12">
        <v>2633</v>
      </c>
      <c r="G3" s="12">
        <v>7322</v>
      </c>
      <c r="H3" s="12">
        <v>4011</v>
      </c>
      <c r="I3" s="12">
        <v>1700</v>
      </c>
      <c r="J3" s="12">
        <v>2116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3.3531473860691965E-3</v>
      </c>
      <c r="D5" s="5">
        <f>K5/3/3/3/3/3/3/3</f>
        <v>1.0059442158207589E-2</v>
      </c>
      <c r="E5" s="5">
        <f>K5/3/3/3/3/3/3</f>
        <v>3.0178326474622767E-2</v>
      </c>
      <c r="F5" s="5">
        <f>K5/3/3/3/3/3</f>
        <v>9.0534979423868303E-2</v>
      </c>
      <c r="G5" s="5">
        <f>K5/3/3/3/3</f>
        <v>0.27160493827160492</v>
      </c>
      <c r="H5" s="5">
        <f>K5/3/3/3</f>
        <v>0.81481481481481477</v>
      </c>
      <c r="I5" s="5">
        <f>K5/3/3</f>
        <v>2.4444444444444442</v>
      </c>
      <c r="J5" s="5">
        <f>K5/3</f>
        <v>7.333333333333333</v>
      </c>
      <c r="K5" s="5">
        <v>22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-2.4745473569350933</v>
      </c>
      <c r="D6" s="5">
        <f t="shared" ref="D6:K6" si="0">LOG10(D5)</f>
        <v>-1.9974261022154309</v>
      </c>
      <c r="E6" s="5">
        <f t="shared" si="0"/>
        <v>-1.5203048474957686</v>
      </c>
      <c r="F6" s="5">
        <f t="shared" si="0"/>
        <v>-1.043183592776106</v>
      </c>
      <c r="G6" s="5">
        <f t="shared" si="0"/>
        <v>-0.56606233805644357</v>
      </c>
      <c r="H6" s="5">
        <f t="shared" si="0"/>
        <v>-8.8941083336781093E-2</v>
      </c>
      <c r="I6" s="5">
        <f t="shared" si="0"/>
        <v>0.3881801713828813</v>
      </c>
      <c r="J6" s="5">
        <f t="shared" si="0"/>
        <v>0.86530142610254379</v>
      </c>
      <c r="K6" s="5">
        <f t="shared" si="0"/>
        <v>1.3424226808222062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5.8078216379386215E-3</v>
      </c>
      <c r="N7" s="1">
        <f>(E5*D5)^0.5</f>
        <v>1.7423464913815866E-2</v>
      </c>
      <c r="O7" s="1">
        <f>(LOG10(C5)+LOG10(D5))/2</f>
        <v>-2.235986729575262</v>
      </c>
      <c r="P7" s="1">
        <f>(LOG10(E5)+LOG10(D5))/2</f>
        <v>-1.7588654748555999</v>
      </c>
    </row>
    <row r="8" spans="1:16" x14ac:dyDescent="0.25">
      <c r="A8">
        <v>2</v>
      </c>
      <c r="B8" t="s">
        <v>32</v>
      </c>
      <c r="C8" t="s">
        <v>214</v>
      </c>
      <c r="D8" t="s">
        <v>214</v>
      </c>
      <c r="E8" s="7"/>
      <c r="F8" s="7"/>
      <c r="G8" s="9" t="s">
        <v>214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353</v>
      </c>
      <c r="M8">
        <f>(C5*D5)^0.5</f>
        <v>5.8078216379386215E-3</v>
      </c>
      <c r="N8" s="1">
        <f>(C5*D5)^0.5</f>
        <v>5.8078216379386215E-3</v>
      </c>
      <c r="O8" s="1">
        <f>(LOG10(C5)+LOG10(D5))/2</f>
        <v>-2.235986729575262</v>
      </c>
      <c r="P8" s="1">
        <f>(LOG10(C5)+LOG10(D5))/2</f>
        <v>-2.235986729575262</v>
      </c>
    </row>
    <row r="9" spans="1:16" x14ac:dyDescent="0.25">
      <c r="A9">
        <v>3</v>
      </c>
      <c r="B9" t="s">
        <v>33</v>
      </c>
      <c r="C9" t="s">
        <v>214</v>
      </c>
      <c r="D9" t="s">
        <v>214</v>
      </c>
      <c r="E9" t="s">
        <v>18</v>
      </c>
      <c r="F9" t="s">
        <v>18</v>
      </c>
      <c r="G9" t="s">
        <v>18</v>
      </c>
      <c r="H9" t="s">
        <v>18</v>
      </c>
      <c r="I9" t="s">
        <v>214</v>
      </c>
      <c r="J9" s="6" t="s">
        <v>439</v>
      </c>
      <c r="K9" s="6" t="s">
        <v>439</v>
      </c>
      <c r="L9" s="7"/>
      <c r="M9">
        <f>(E5*F5)^0.5</f>
        <v>5.2270394741447596E-2</v>
      </c>
      <c r="N9" s="1">
        <f>(E5*F5)^0.5</f>
        <v>5.2270394741447596E-2</v>
      </c>
      <c r="O9" s="1">
        <f>(LOG10(E5)+LOG10(F5))/2</f>
        <v>-1.2817442201359373</v>
      </c>
      <c r="P9" s="1">
        <f>(LOG10(E5)+LOG10(F5))/2</f>
        <v>-1.2817442201359373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G10" t="s">
        <v>214</v>
      </c>
      <c r="H10" s="6" t="s">
        <v>439</v>
      </c>
      <c r="I10" s="6" t="s">
        <v>439</v>
      </c>
      <c r="J10" s="6" t="s">
        <v>439</v>
      </c>
      <c r="K10" s="6" t="s">
        <v>439</v>
      </c>
      <c r="L10" s="6" t="s">
        <v>431</v>
      </c>
      <c r="M10">
        <f>(G5*H5)^0.5</f>
        <v>0.47043355267302839</v>
      </c>
      <c r="N10" s="1" t="e">
        <f>(K5*#REF!)^0.5</f>
        <v>#REF!</v>
      </c>
      <c r="O10" s="1">
        <f>(LOG10(G5)+LOG10(H5))/2</f>
        <v>-0.32750171069661232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E11" s="6" t="s">
        <v>439</v>
      </c>
      <c r="F11" s="6" t="s">
        <v>439</v>
      </c>
      <c r="G11" s="6" t="s">
        <v>439</v>
      </c>
      <c r="H11" s="6" t="s">
        <v>439</v>
      </c>
      <c r="I11" s="6" t="s">
        <v>439</v>
      </c>
      <c r="J11" s="6" t="s">
        <v>439</v>
      </c>
      <c r="K11" s="6" t="s">
        <v>439</v>
      </c>
      <c r="L11" t="s">
        <v>413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G12" t="s">
        <v>214</v>
      </c>
      <c r="H12" s="6" t="s">
        <v>439</v>
      </c>
      <c r="I12" s="6" t="s">
        <v>439</v>
      </c>
      <c r="J12" s="6" t="s">
        <v>439</v>
      </c>
      <c r="K12" s="6" t="s">
        <v>439</v>
      </c>
      <c r="L12" t="s">
        <v>337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G13" t="s">
        <v>214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418</v>
      </c>
      <c r="N13" s="1"/>
      <c r="O13" s="1"/>
      <c r="P13" s="1"/>
    </row>
    <row r="14" spans="1:16" x14ac:dyDescent="0.25">
      <c r="A14">
        <v>8</v>
      </c>
      <c r="B14" t="s">
        <v>38</v>
      </c>
      <c r="E14" t="s">
        <v>214</v>
      </c>
      <c r="I14" t="s">
        <v>214</v>
      </c>
      <c r="J14" s="6" t="s">
        <v>439</v>
      </c>
      <c r="K14" s="6" t="s">
        <v>439</v>
      </c>
      <c r="L14" t="s">
        <v>353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G15" t="s">
        <v>214</v>
      </c>
      <c r="H15" t="s">
        <v>214</v>
      </c>
      <c r="I15" t="s">
        <v>214</v>
      </c>
      <c r="J15" s="6" t="s">
        <v>439</v>
      </c>
      <c r="K15" s="6" t="s">
        <v>439</v>
      </c>
      <c r="L15" t="s">
        <v>353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18</v>
      </c>
      <c r="H16" t="s">
        <v>18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334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G18" t="s">
        <v>214</v>
      </c>
      <c r="H18" s="6" t="s">
        <v>439</v>
      </c>
      <c r="I18" s="6" t="s">
        <v>439</v>
      </c>
      <c r="J18" s="6" t="s">
        <v>439</v>
      </c>
      <c r="K18" s="6" t="s">
        <v>439</v>
      </c>
      <c r="L18" t="s">
        <v>233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F19" s="6" t="s">
        <v>439</v>
      </c>
      <c r="G19" s="6" t="s">
        <v>439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345</v>
      </c>
      <c r="N19" s="1"/>
      <c r="O19" s="1"/>
      <c r="P19" s="1"/>
    </row>
    <row r="20" spans="1:16" x14ac:dyDescent="0.25">
      <c r="A20">
        <v>14</v>
      </c>
      <c r="B20" t="s">
        <v>44</v>
      </c>
      <c r="C20" s="20" t="s">
        <v>19</v>
      </c>
      <c r="F20" s="6" t="s">
        <v>439</v>
      </c>
      <c r="G20" s="6" t="s">
        <v>439</v>
      </c>
      <c r="H20" s="6" t="s">
        <v>439</v>
      </c>
      <c r="I20" s="6" t="s">
        <v>439</v>
      </c>
      <c r="J20" s="6" t="s">
        <v>439</v>
      </c>
      <c r="K20" s="6" t="s">
        <v>439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F21" t="s">
        <v>214</v>
      </c>
      <c r="G21" t="s">
        <v>214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350</v>
      </c>
      <c r="N21" s="1"/>
      <c r="O21" s="1"/>
      <c r="P21" s="1"/>
    </row>
    <row r="22" spans="1:16" x14ac:dyDescent="0.25">
      <c r="A22">
        <v>16</v>
      </c>
      <c r="B22" t="s">
        <v>46</v>
      </c>
      <c r="D22" t="s">
        <v>214</v>
      </c>
      <c r="G22" s="6" t="s">
        <v>439</v>
      </c>
      <c r="H22" s="6" t="s">
        <v>439</v>
      </c>
      <c r="I22" s="6" t="s">
        <v>439</v>
      </c>
      <c r="J22" s="6" t="s">
        <v>439</v>
      </c>
      <c r="K22" s="6" t="s">
        <v>439</v>
      </c>
      <c r="L22" t="s">
        <v>340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1.411300658019085</v>
      </c>
      <c r="N26" s="1">
        <f>(I5*J5)^0.5</f>
        <v>4.2339019740572557</v>
      </c>
      <c r="O26" s="1">
        <f>(LOG10(H5)+LOG10(I5))/2</f>
        <v>0.14961954402305011</v>
      </c>
      <c r="P26" s="1">
        <f>(LOG10(I5)+LOG10(J5))/2</f>
        <v>0.62674079874271249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6.5114847955337479E-2</v>
      </c>
      <c r="N27" t="e">
        <f>(PRODUCT(N7:N26))^(1/5)</f>
        <v>#REF!</v>
      </c>
      <c r="O27">
        <f>AVERAGE(O7:O26)</f>
        <v>-1.1863199691920048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7847</v>
      </c>
      <c r="D36" s="12">
        <v>4536</v>
      </c>
      <c r="E36" s="12">
        <v>225</v>
      </c>
      <c r="F36" s="12">
        <v>2633</v>
      </c>
      <c r="G36" s="12">
        <v>7322</v>
      </c>
      <c r="H36" s="12">
        <v>4011</v>
      </c>
      <c r="I36" s="12">
        <v>1700</v>
      </c>
      <c r="J36" s="12">
        <v>2116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3.3531473860691965E-3</v>
      </c>
      <c r="D37" s="5">
        <f>K37/3/3/3/3/3/3/3</f>
        <v>1.0059442158207589E-2</v>
      </c>
      <c r="E37" s="5">
        <f>K37/3/3/3/3/3/3</f>
        <v>3.0178326474622767E-2</v>
      </c>
      <c r="F37" s="5">
        <f>K37/3/3/3/3/3</f>
        <v>9.0534979423868303E-2</v>
      </c>
      <c r="G37" s="5">
        <f>K37/3/3/3/3</f>
        <v>0.27160493827160492</v>
      </c>
      <c r="H37" s="5">
        <f>K37/3/3/3</f>
        <v>0.81481481481481477</v>
      </c>
      <c r="I37" s="5">
        <f>K37/3/3</f>
        <v>2.4444444444444442</v>
      </c>
      <c r="J37" s="5">
        <f>K37/3</f>
        <v>7.333333333333333</v>
      </c>
      <c r="K37" s="5">
        <v>22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1.7423464913815866E-2</v>
      </c>
      <c r="N38" s="1">
        <f>(E37*F37)^0.5</f>
        <v>5.2270394741447596E-2</v>
      </c>
      <c r="O38" s="1">
        <f>(LOG10(E37)+LOG10(D37))/2</f>
        <v>-1.7588654748555999</v>
      </c>
      <c r="P38" s="1">
        <f>(LOG10(E37)+LOG10(F37))/2</f>
        <v>-1.2817442201359373</v>
      </c>
    </row>
    <row r="39" spans="1:16" x14ac:dyDescent="0.25">
      <c r="A39">
        <v>2</v>
      </c>
      <c r="B39" t="s">
        <v>32</v>
      </c>
      <c r="C39" t="s">
        <v>214</v>
      </c>
      <c r="D39" s="9" t="s">
        <v>214</v>
      </c>
      <c r="F39" s="7"/>
      <c r="G39" s="7"/>
      <c r="H39" s="9" t="s">
        <v>214</v>
      </c>
      <c r="I39" s="6" t="s">
        <v>439</v>
      </c>
      <c r="J39" s="6" t="s">
        <v>439</v>
      </c>
      <c r="K39" s="6" t="s">
        <v>439</v>
      </c>
      <c r="L39" s="7" t="s">
        <v>353</v>
      </c>
      <c r="M39">
        <f>(E37*F37)^0.5</f>
        <v>5.2270394741447596E-2</v>
      </c>
      <c r="N39" s="1">
        <f>(E37*F37)^0.5</f>
        <v>5.2270394741447596E-2</v>
      </c>
      <c r="O39" s="1">
        <f>(LOG10(E37)+LOG10(F37))/2</f>
        <v>-1.2817442201359373</v>
      </c>
      <c r="P39" s="1">
        <f>(LOG10(E37)+LOG10(F37))/2</f>
        <v>-1.2817442201359373</v>
      </c>
    </row>
    <row r="40" spans="1:16" x14ac:dyDescent="0.25">
      <c r="A40">
        <v>3</v>
      </c>
      <c r="B40" t="s">
        <v>33</v>
      </c>
      <c r="C40" t="s">
        <v>214</v>
      </c>
      <c r="D40" t="s">
        <v>214</v>
      </c>
      <c r="E40" t="s">
        <v>18</v>
      </c>
      <c r="F40" t="s">
        <v>18</v>
      </c>
      <c r="G40" t="s">
        <v>18</v>
      </c>
      <c r="H40" t="s">
        <v>18</v>
      </c>
      <c r="I40" t="s">
        <v>214</v>
      </c>
      <c r="J40" s="6" t="s">
        <v>439</v>
      </c>
      <c r="K40" s="6" t="s">
        <v>439</v>
      </c>
      <c r="L40" s="7"/>
      <c r="M40">
        <f>(E37*F37)^0.5</f>
        <v>5.2270394741447596E-2</v>
      </c>
      <c r="N40" s="1">
        <f>(E37*F37)^0.5</f>
        <v>5.2270394741447596E-2</v>
      </c>
      <c r="O40" s="1">
        <f>(LOG10(E37)+LOG10(F37))/2</f>
        <v>-1.2817442201359373</v>
      </c>
      <c r="P40" s="1">
        <f>(LOG10(E37)+LOG10(F37))/2</f>
        <v>-1.2817442201359373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H41" s="6" t="s">
        <v>439</v>
      </c>
      <c r="I41" s="6" t="s">
        <v>439</v>
      </c>
      <c r="J41" s="6" t="s">
        <v>439</v>
      </c>
      <c r="K41" s="6" t="s">
        <v>439</v>
      </c>
      <c r="L41" s="7" t="s">
        <v>432</v>
      </c>
      <c r="M41">
        <f>(J37*K37)^0.5</f>
        <v>12.701705922171765</v>
      </c>
      <c r="N41" s="1">
        <f>(J37*K37)^0.5</f>
        <v>12.701705922171765</v>
      </c>
      <c r="O41" s="1">
        <f>(LOG10(J37)+LOG10(K37))/2</f>
        <v>1.1038620534623749</v>
      </c>
      <c r="P41" s="1">
        <f>(LOG10(J37)+LOG10(K37))/2</f>
        <v>1.1038620534623749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E42" s="6"/>
      <c r="F42" s="6" t="s">
        <v>439</v>
      </c>
      <c r="G42" s="6" t="s">
        <v>439</v>
      </c>
      <c r="H42" s="6" t="s">
        <v>439</v>
      </c>
      <c r="I42" s="6" t="s">
        <v>439</v>
      </c>
      <c r="J42" s="6" t="s">
        <v>439</v>
      </c>
      <c r="K42" s="6" t="s">
        <v>439</v>
      </c>
      <c r="L42" s="6"/>
      <c r="M42">
        <f>(H37*I37)^0.5</f>
        <v>1.411300658019085</v>
      </c>
      <c r="N42" s="1">
        <f>(H37*I37)^0.5</f>
        <v>1.411300658019085</v>
      </c>
      <c r="O42" s="1">
        <f>(LOG10(H37)+LOG10(I37))/2</f>
        <v>0.14961954402305011</v>
      </c>
      <c r="P42" s="1">
        <f>(LOG10(I37)+LOG10(J37))/2</f>
        <v>0.62674079874271249</v>
      </c>
    </row>
    <row r="43" spans="1:16" x14ac:dyDescent="0.25">
      <c r="A43">
        <v>6</v>
      </c>
      <c r="B43" t="s">
        <v>36</v>
      </c>
      <c r="F43" s="6" t="s">
        <v>439</v>
      </c>
      <c r="G43" s="6" t="s">
        <v>439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H44" t="s">
        <v>214</v>
      </c>
      <c r="I44" s="6" t="s">
        <v>439</v>
      </c>
      <c r="J44" s="6" t="s">
        <v>439</v>
      </c>
      <c r="K44" s="6" t="s">
        <v>439</v>
      </c>
      <c r="L44" t="s">
        <v>419</v>
      </c>
    </row>
    <row r="45" spans="1:16" x14ac:dyDescent="0.25">
      <c r="A45">
        <v>8</v>
      </c>
      <c r="B45" t="s">
        <v>38</v>
      </c>
      <c r="E45" t="s">
        <v>214</v>
      </c>
      <c r="I45" s="6" t="s">
        <v>439</v>
      </c>
      <c r="J45" s="6" t="s">
        <v>439</v>
      </c>
      <c r="K45" s="6" t="s">
        <v>439</v>
      </c>
      <c r="L45" t="s">
        <v>353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J46" s="6" t="s">
        <v>439</v>
      </c>
      <c r="K46" s="6" t="s">
        <v>439</v>
      </c>
      <c r="L46" t="s">
        <v>353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18</v>
      </c>
      <c r="F47" t="s">
        <v>18</v>
      </c>
      <c r="G47" t="s">
        <v>18</v>
      </c>
      <c r="H47" t="s">
        <v>18</v>
      </c>
      <c r="I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s="6" t="s">
        <v>439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334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I49" s="6" t="s">
        <v>439</v>
      </c>
      <c r="J49" s="6" t="s">
        <v>439</v>
      </c>
      <c r="K49" s="6" t="s">
        <v>439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F50" s="6" t="s">
        <v>439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337</v>
      </c>
    </row>
    <row r="51" spans="1:16" x14ac:dyDescent="0.25">
      <c r="A51">
        <v>14</v>
      </c>
      <c r="B51" t="s">
        <v>44</v>
      </c>
      <c r="C51" s="20" t="s">
        <v>19</v>
      </c>
      <c r="F51" s="6" t="s">
        <v>439</v>
      </c>
      <c r="G51" s="6" t="s">
        <v>439</v>
      </c>
      <c r="H51" s="6" t="s">
        <v>439</v>
      </c>
      <c r="I51" s="6" t="s">
        <v>439</v>
      </c>
      <c r="J51" s="6" t="s">
        <v>439</v>
      </c>
      <c r="K51" s="6" t="s">
        <v>439</v>
      </c>
      <c r="L51" t="s">
        <v>347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F52" t="s">
        <v>214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G53" s="6" t="s">
        <v>439</v>
      </c>
      <c r="H53" s="6" t="s">
        <v>439</v>
      </c>
      <c r="I53" s="6" t="s">
        <v>439</v>
      </c>
      <c r="J53" s="6" t="s">
        <v>439</v>
      </c>
      <c r="K53" s="6" t="s">
        <v>439</v>
      </c>
      <c r="L53" t="s">
        <v>340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0.2433467421789724</v>
      </c>
      <c r="N58">
        <f>(PRODUCT(N38:N42))^(1/5)</f>
        <v>0.30314456578698634</v>
      </c>
      <c r="O58">
        <f>AVERAGE(O38:O42)</f>
        <v>-0.61377446352840981</v>
      </c>
      <c r="P58">
        <f>AVERAGE(P38:P42)</f>
        <v>-0.42292596164054486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9" workbookViewId="0">
      <selection activeCell="C15" sqref="C15:K15"/>
    </sheetView>
  </sheetViews>
  <sheetFormatPr defaultRowHeight="14.4" x14ac:dyDescent="0.25"/>
  <cols>
    <col min="12" max="12" width="12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8705</v>
      </c>
      <c r="D3" s="12">
        <v>5584</v>
      </c>
      <c r="E3" s="12">
        <v>2274</v>
      </c>
      <c r="F3" s="12">
        <v>3601</v>
      </c>
      <c r="G3" s="12">
        <v>370</v>
      </c>
      <c r="H3" s="12">
        <v>6068</v>
      </c>
      <c r="I3" s="12">
        <v>7485</v>
      </c>
      <c r="J3" s="12">
        <v>4174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6.6453284560280433E-3</v>
      </c>
      <c r="D5" s="5">
        <f>K5/3/3/3/3/3/3/3</f>
        <v>1.9935985368084129E-2</v>
      </c>
      <c r="E5" s="5">
        <f>K5/3/3/3/3/3/3</f>
        <v>5.9807956104252387E-2</v>
      </c>
      <c r="F5" s="5">
        <f>K5/3/3/3/3/3</f>
        <v>0.17942386831275717</v>
      </c>
      <c r="G5" s="5">
        <f>K5/3/3/3/3</f>
        <v>0.53827160493827153</v>
      </c>
      <c r="H5" s="5">
        <f>K5/3/3/3</f>
        <v>1.6148148148148147</v>
      </c>
      <c r="I5" s="5">
        <f>K5/3/3</f>
        <v>4.8444444444444441</v>
      </c>
      <c r="J5" s="5">
        <f>K5/3</f>
        <v>14.533333333333333</v>
      </c>
      <c r="K5" s="5">
        <v>43.6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-2.1774835484887136</v>
      </c>
      <c r="D6" s="5">
        <f t="shared" ref="D6:K6" si="0">LOG10(D5)</f>
        <v>-1.7003622937690512</v>
      </c>
      <c r="E6" s="5">
        <f t="shared" si="0"/>
        <v>-1.2232410390493886</v>
      </c>
      <c r="F6" s="5">
        <f t="shared" si="0"/>
        <v>-0.74611978432972625</v>
      </c>
      <c r="G6" s="5">
        <f t="shared" si="0"/>
        <v>-0.26899852961006376</v>
      </c>
      <c r="H6" s="5">
        <f t="shared" si="0"/>
        <v>0.20812272510959867</v>
      </c>
      <c r="I6" s="5">
        <f t="shared" si="0"/>
        <v>0.68524397982926111</v>
      </c>
      <c r="J6" s="5">
        <f t="shared" si="0"/>
        <v>1.1623652345489235</v>
      </c>
      <c r="K6" s="5">
        <f t="shared" si="0"/>
        <v>1.6394864892685861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1.1510046518823813E-2</v>
      </c>
      <c r="N7" s="1">
        <f>(E5*D5)^0.5</f>
        <v>3.453013955647144E-2</v>
      </c>
      <c r="O7" s="1">
        <f>(LOG10(C5)+LOG10(D5))/2</f>
        <v>-1.9389229211288823</v>
      </c>
      <c r="P7" s="1">
        <f>(LOG10(E5)+LOG10(D5))/2</f>
        <v>-1.4618016664092199</v>
      </c>
    </row>
    <row r="8" spans="1:16" x14ac:dyDescent="0.25">
      <c r="A8">
        <v>2</v>
      </c>
      <c r="B8" t="s">
        <v>32</v>
      </c>
      <c r="C8" t="s">
        <v>214</v>
      </c>
      <c r="D8" s="7"/>
      <c r="E8" s="7"/>
      <c r="F8" s="7"/>
      <c r="G8" s="7"/>
      <c r="H8" s="7"/>
      <c r="I8" s="6" t="s">
        <v>439</v>
      </c>
      <c r="J8" s="6" t="s">
        <v>439</v>
      </c>
      <c r="K8" s="6" t="s">
        <v>439</v>
      </c>
      <c r="L8" s="7" t="s">
        <v>181</v>
      </c>
      <c r="M8">
        <f>(C5*D5)^0.5</f>
        <v>1.1510046518823813E-2</v>
      </c>
      <c r="N8" s="1">
        <f>(C5*D5)^0.5</f>
        <v>1.1510046518823813E-2</v>
      </c>
      <c r="O8" s="1">
        <f>(LOG10(C5)+LOG10(D5))/2</f>
        <v>-1.9389229211288823</v>
      </c>
      <c r="P8" s="1">
        <f>(LOG10(C5)+LOG10(D5))/2</f>
        <v>-1.9389229211288823</v>
      </c>
    </row>
    <row r="9" spans="1:16" x14ac:dyDescent="0.25">
      <c r="A9">
        <v>3</v>
      </c>
      <c r="B9" t="s">
        <v>33</v>
      </c>
      <c r="C9" s="7"/>
      <c r="F9" s="7"/>
      <c r="G9" s="7"/>
      <c r="H9" s="7"/>
      <c r="I9" s="7"/>
      <c r="J9" s="6" t="s">
        <v>439</v>
      </c>
      <c r="K9" s="6" t="s">
        <v>439</v>
      </c>
      <c r="L9" s="7" t="s">
        <v>233</v>
      </c>
      <c r="M9">
        <f>(E5*F5)^0.5</f>
        <v>0.10359041866941432</v>
      </c>
      <c r="N9" s="1">
        <f>(E5*F5)^0.5</f>
        <v>0.10359041866941432</v>
      </c>
      <c r="O9" s="1">
        <f>(LOG10(E5)+LOG10(F5))/2</f>
        <v>-0.98468041168955744</v>
      </c>
      <c r="P9" s="1">
        <f>(LOG10(E5)+LOG10(F5))/2</f>
        <v>-0.98468041168955744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H10" t="s">
        <v>214</v>
      </c>
      <c r="I10" t="s">
        <v>214</v>
      </c>
      <c r="J10" s="6" t="s">
        <v>439</v>
      </c>
      <c r="K10" s="6" t="s">
        <v>439</v>
      </c>
      <c r="L10" t="s">
        <v>426</v>
      </c>
      <c r="M10">
        <f>(G5*H5)^0.5</f>
        <v>0.93231376802472898</v>
      </c>
      <c r="N10" s="1" t="e">
        <f>(K5*#REF!)^0.5</f>
        <v>#REF!</v>
      </c>
      <c r="O10" s="1">
        <f>(LOG10(G5)+LOG10(H5))/2</f>
        <v>-3.0437902250232546E-2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F11" t="s">
        <v>214</v>
      </c>
      <c r="I11" t="s">
        <v>214</v>
      </c>
      <c r="J11" s="6" t="s">
        <v>439</v>
      </c>
      <c r="K11" s="6" t="s">
        <v>439</v>
      </c>
      <c r="L11" t="s">
        <v>181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F12" s="6" t="s">
        <v>439</v>
      </c>
      <c r="G12" t="s">
        <v>214</v>
      </c>
      <c r="H12" s="6" t="s">
        <v>439</v>
      </c>
      <c r="I12" s="6" t="s">
        <v>439</v>
      </c>
      <c r="J12" s="6" t="s">
        <v>439</v>
      </c>
      <c r="K12" s="6" t="s">
        <v>439</v>
      </c>
      <c r="L12" t="s">
        <v>338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H13" t="s">
        <v>214</v>
      </c>
      <c r="I13" s="6" t="s">
        <v>439</v>
      </c>
      <c r="J13" s="6" t="s">
        <v>439</v>
      </c>
      <c r="K13" s="6" t="s">
        <v>439</v>
      </c>
      <c r="L13" t="s">
        <v>312</v>
      </c>
      <c r="N13" s="1"/>
      <c r="O13" s="1"/>
      <c r="P13" s="1"/>
    </row>
    <row r="14" spans="1:16" x14ac:dyDescent="0.25">
      <c r="A14">
        <v>8</v>
      </c>
      <c r="B14" t="s">
        <v>38</v>
      </c>
      <c r="E14" t="s">
        <v>214</v>
      </c>
      <c r="H14" t="s">
        <v>214</v>
      </c>
      <c r="J14" s="6" t="s">
        <v>439</v>
      </c>
      <c r="K14" s="6" t="s">
        <v>439</v>
      </c>
      <c r="L14" t="s">
        <v>354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E15" t="s">
        <v>18</v>
      </c>
      <c r="F15" t="s">
        <v>18</v>
      </c>
      <c r="G15" t="s">
        <v>18</v>
      </c>
      <c r="H15" t="s">
        <v>18</v>
      </c>
      <c r="I15" t="s">
        <v>214</v>
      </c>
      <c r="J15" s="6" t="s">
        <v>439</v>
      </c>
      <c r="K15" s="6" t="s">
        <v>439</v>
      </c>
      <c r="L15" t="s">
        <v>355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18</v>
      </c>
      <c r="H16" t="s">
        <v>18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F17" t="s">
        <v>214</v>
      </c>
      <c r="H17" t="s">
        <v>214</v>
      </c>
      <c r="I17" s="6" t="s">
        <v>439</v>
      </c>
      <c r="J17" s="6" t="s">
        <v>439</v>
      </c>
      <c r="K17" s="6" t="s">
        <v>439</v>
      </c>
      <c r="L17" t="s">
        <v>335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H18" s="6" t="s">
        <v>439</v>
      </c>
      <c r="I18" s="6" t="s">
        <v>439</v>
      </c>
      <c r="J18" s="6" t="s">
        <v>439</v>
      </c>
      <c r="K18" s="6" t="s">
        <v>439</v>
      </c>
      <c r="L18" t="s">
        <v>343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247</v>
      </c>
      <c r="N19" s="1"/>
      <c r="O19" s="1"/>
      <c r="P19" s="1"/>
    </row>
    <row r="20" spans="1:16" x14ac:dyDescent="0.25">
      <c r="A20">
        <v>14</v>
      </c>
      <c r="B20" t="s">
        <v>44</v>
      </c>
      <c r="F20" t="s">
        <v>214</v>
      </c>
      <c r="G20" t="s">
        <v>214</v>
      </c>
      <c r="H20" t="s">
        <v>214</v>
      </c>
      <c r="I20" s="6" t="s">
        <v>439</v>
      </c>
      <c r="J20" s="6" t="s">
        <v>439</v>
      </c>
      <c r="K20" s="6" t="s">
        <v>439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H21" s="6" t="s">
        <v>439</v>
      </c>
      <c r="I21" s="6" t="s">
        <v>439</v>
      </c>
      <c r="J21" s="6" t="s">
        <v>439</v>
      </c>
      <c r="K21" s="6" t="s">
        <v>439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G22" t="s">
        <v>214</v>
      </c>
      <c r="I22" s="6" t="s">
        <v>439</v>
      </c>
      <c r="J22" s="6" t="s">
        <v>439</v>
      </c>
      <c r="K22" s="6" t="s">
        <v>439</v>
      </c>
      <c r="L22" t="s">
        <v>342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2.7969413040741866</v>
      </c>
      <c r="N26" s="1">
        <f>(I5*J5)^0.5</f>
        <v>8.3908239122225599</v>
      </c>
      <c r="O26" s="1">
        <f>(LOG10(H5)+LOG10(I5))/2</f>
        <v>0.44668335246942992</v>
      </c>
      <c r="P26" s="1">
        <f>(LOG10(I5)+LOG10(J5))/2</f>
        <v>0.9238046071890923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0.12904578958421434</v>
      </c>
      <c r="N27" t="e">
        <f>(PRODUCT(N7:N26))^(1/5)</f>
        <v>#REF!</v>
      </c>
      <c r="O27">
        <f>AVERAGE(O7:O26)</f>
        <v>-0.88925616074562497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0.97314023526617277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8705</v>
      </c>
      <c r="D36" s="12">
        <v>5584</v>
      </c>
      <c r="E36" s="12">
        <v>2274</v>
      </c>
      <c r="F36" s="12">
        <v>3601</v>
      </c>
      <c r="G36" s="12">
        <v>370</v>
      </c>
      <c r="H36" s="12">
        <v>6068</v>
      </c>
      <c r="I36" s="12">
        <v>7485</v>
      </c>
      <c r="J36" s="12">
        <v>4174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6.6453284560280433E-3</v>
      </c>
      <c r="D37" s="5">
        <f>K37/3/3/3/3/3/3/3</f>
        <v>1.9935985368084129E-2</v>
      </c>
      <c r="E37" s="5">
        <f>K37/3/3/3/3/3/3</f>
        <v>5.9807956104252387E-2</v>
      </c>
      <c r="F37" s="5">
        <f>K37/3/3/3/3/3</f>
        <v>0.17942386831275717</v>
      </c>
      <c r="G37" s="5">
        <f>K37/3/3/3/3</f>
        <v>0.53827160493827153</v>
      </c>
      <c r="H37" s="5">
        <f>K37/3/3/3</f>
        <v>1.6148148148148147</v>
      </c>
      <c r="I37" s="5">
        <f>K37/3/3</f>
        <v>4.8444444444444441</v>
      </c>
      <c r="J37" s="5">
        <f>K37/3</f>
        <v>14.533333333333333</v>
      </c>
      <c r="K37" s="5">
        <v>43.6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3.453013955647144E-2</v>
      </c>
      <c r="N38" s="1">
        <f>(E37*F37)^0.5</f>
        <v>0.10359041866941432</v>
      </c>
      <c r="O38" s="1">
        <f>(LOG10(E37)+LOG10(D37))/2</f>
        <v>-1.4618016664092199</v>
      </c>
      <c r="P38" s="1">
        <f>(LOG10(E37)+LOG10(F37))/2</f>
        <v>-0.98468041168955744</v>
      </c>
    </row>
    <row r="39" spans="1:16" x14ac:dyDescent="0.25">
      <c r="A39">
        <v>2</v>
      </c>
      <c r="B39" t="s">
        <v>32</v>
      </c>
      <c r="C39" t="s">
        <v>214</v>
      </c>
      <c r="D39" s="9" t="s">
        <v>214</v>
      </c>
      <c r="F39" s="6" t="s">
        <v>439</v>
      </c>
      <c r="G39" s="6" t="s">
        <v>439</v>
      </c>
      <c r="H39" s="6" t="s">
        <v>439</v>
      </c>
      <c r="I39" s="6" t="s">
        <v>439</v>
      </c>
      <c r="J39" s="6" t="s">
        <v>439</v>
      </c>
      <c r="K39" s="6" t="s">
        <v>439</v>
      </c>
      <c r="L39" s="7"/>
      <c r="M39">
        <f>(E37*F37)^0.5</f>
        <v>0.10359041866941432</v>
      </c>
      <c r="N39" s="1">
        <f>(E37*F37)^0.5</f>
        <v>0.10359041866941432</v>
      </c>
      <c r="O39" s="1">
        <f>(LOG10(E37)+LOG10(F37))/2</f>
        <v>-0.98468041168955744</v>
      </c>
      <c r="P39" s="1">
        <f>(LOG10(E37)+LOG10(F37))/2</f>
        <v>-0.98468041168955744</v>
      </c>
    </row>
    <row r="40" spans="1:16" x14ac:dyDescent="0.25">
      <c r="A40">
        <v>3</v>
      </c>
      <c r="B40" t="s">
        <v>33</v>
      </c>
      <c r="C40" s="9"/>
      <c r="F40" s="7"/>
      <c r="G40" s="7"/>
      <c r="H40" s="7"/>
      <c r="I40" s="7"/>
      <c r="J40" s="6" t="s">
        <v>439</v>
      </c>
      <c r="K40" s="6" t="s">
        <v>439</v>
      </c>
      <c r="L40" s="7" t="s">
        <v>401</v>
      </c>
      <c r="M40">
        <f>(E37*F37)^0.5</f>
        <v>0.10359041866941432</v>
      </c>
      <c r="N40" s="1">
        <f>(E37*F37)^0.5</f>
        <v>0.10359041866941432</v>
      </c>
      <c r="O40" s="1">
        <f>(LOG10(E37)+LOG10(F37))/2</f>
        <v>-0.98468041168955744</v>
      </c>
      <c r="P40" s="1">
        <f>(LOG10(E37)+LOG10(F37))/2</f>
        <v>-0.98468041168955744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I41" s="9" t="s">
        <v>261</v>
      </c>
      <c r="J41" s="6" t="s">
        <v>439</v>
      </c>
      <c r="K41" s="6" t="s">
        <v>439</v>
      </c>
      <c r="L41" s="7" t="s">
        <v>427</v>
      </c>
      <c r="M41">
        <f>(J37*K37)^0.5</f>
        <v>25.172471736667681</v>
      </c>
      <c r="N41" s="1">
        <f>(J37*K37)^0.5</f>
        <v>25.172471736667681</v>
      </c>
      <c r="O41" s="1">
        <f>(LOG10(J37)+LOG10(K37))/2</f>
        <v>1.4009258619087548</v>
      </c>
      <c r="P41" s="1">
        <f>(LOG10(J37)+LOG10(K37))/2</f>
        <v>1.4009258619087548</v>
      </c>
    </row>
    <row r="42" spans="1:16" x14ac:dyDescent="0.25">
      <c r="A42">
        <v>5</v>
      </c>
      <c r="B42" t="s">
        <v>35</v>
      </c>
      <c r="G42" t="s">
        <v>214</v>
      </c>
      <c r="I42" s="6" t="s">
        <v>439</v>
      </c>
      <c r="J42" s="6" t="s">
        <v>439</v>
      </c>
      <c r="K42" s="6" t="s">
        <v>439</v>
      </c>
      <c r="L42" s="6"/>
      <c r="M42">
        <f>(H37*I37)^0.5</f>
        <v>2.7969413040741866</v>
      </c>
      <c r="N42" s="1">
        <f>(H37*I37)^0.5</f>
        <v>2.7969413040741866</v>
      </c>
      <c r="O42" s="1">
        <f>(LOG10(H37)+LOG10(I37))/2</f>
        <v>0.44668335246942992</v>
      </c>
      <c r="P42" s="1">
        <f>(LOG10(I37)+LOG10(J37))/2</f>
        <v>0.9238046071890923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F43" t="s">
        <v>214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I44" t="s">
        <v>214</v>
      </c>
      <c r="J44" s="6" t="s">
        <v>439</v>
      </c>
      <c r="K44" s="6" t="s">
        <v>439</v>
      </c>
      <c r="L44" t="s">
        <v>181</v>
      </c>
    </row>
    <row r="45" spans="1:16" x14ac:dyDescent="0.25">
      <c r="A45">
        <v>8</v>
      </c>
      <c r="B45" t="s">
        <v>38</v>
      </c>
      <c r="C45" t="s">
        <v>214</v>
      </c>
      <c r="D45" t="s">
        <v>214</v>
      </c>
      <c r="E45" t="s">
        <v>214</v>
      </c>
      <c r="H45" t="s">
        <v>214</v>
      </c>
      <c r="I45" t="s">
        <v>214</v>
      </c>
      <c r="J45" s="6" t="s">
        <v>439</v>
      </c>
      <c r="K45" s="6" t="s">
        <v>439</v>
      </c>
      <c r="L45" t="s">
        <v>354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E46" t="s">
        <v>18</v>
      </c>
      <c r="F46" t="s">
        <v>18</v>
      </c>
      <c r="G46" t="s">
        <v>18</v>
      </c>
      <c r="H46" t="s">
        <v>18</v>
      </c>
      <c r="I46" t="s">
        <v>214</v>
      </c>
      <c r="J46" s="6" t="s">
        <v>439</v>
      </c>
      <c r="K46" s="6" t="s">
        <v>439</v>
      </c>
      <c r="L46" t="s">
        <v>344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18</v>
      </c>
      <c r="F47" t="s">
        <v>18</v>
      </c>
      <c r="G47" t="s">
        <v>18</v>
      </c>
      <c r="H47" t="s">
        <v>18</v>
      </c>
      <c r="I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t="s">
        <v>214</v>
      </c>
      <c r="G48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336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J49" s="6" t="s">
        <v>439</v>
      </c>
      <c r="K49" s="6" t="s">
        <v>439</v>
      </c>
      <c r="L49" t="s">
        <v>343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346</v>
      </c>
    </row>
    <row r="51" spans="1:16" x14ac:dyDescent="0.25">
      <c r="A51">
        <v>14</v>
      </c>
      <c r="B51" t="s">
        <v>44</v>
      </c>
      <c r="C51" t="s">
        <v>214</v>
      </c>
      <c r="D51" t="s">
        <v>214</v>
      </c>
      <c r="F51" t="s">
        <v>214</v>
      </c>
      <c r="G51" s="6" t="s">
        <v>439</v>
      </c>
      <c r="I51" s="6" t="s">
        <v>439</v>
      </c>
      <c r="J51" s="6" t="s">
        <v>439</v>
      </c>
      <c r="K51" s="6" t="s">
        <v>439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E52" t="s">
        <v>214</v>
      </c>
      <c r="G52" s="6" t="s">
        <v>439</v>
      </c>
      <c r="H52" s="6" t="s">
        <v>439</v>
      </c>
      <c r="I52" s="6" t="s">
        <v>439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G53" t="s">
        <v>214</v>
      </c>
      <c r="I53" s="6" t="s">
        <v>439</v>
      </c>
      <c r="J53" s="6" t="s">
        <v>439</v>
      </c>
      <c r="K53" s="6" t="s">
        <v>439</v>
      </c>
      <c r="L53" t="s">
        <v>343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0.6</v>
      </c>
      <c r="D58">
        <f t="shared" si="1"/>
        <v>0.6</v>
      </c>
      <c r="E58">
        <f t="shared" si="1"/>
        <v>0</v>
      </c>
      <c r="F58">
        <f t="shared" si="1"/>
        <v>0</v>
      </c>
      <c r="G58">
        <f t="shared" si="1"/>
        <v>0.2</v>
      </c>
      <c r="H58">
        <f t="shared" si="1"/>
        <v>0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0.48226899813650898</v>
      </c>
      <c r="N58">
        <f>(PRODUCT(N38:N42))^(1/5)</f>
        <v>0.60077741219602743</v>
      </c>
      <c r="O58">
        <f>AVERAGE(O38:O42)</f>
        <v>-0.31671065508203</v>
      </c>
      <c r="P58">
        <f>AVERAGE(P38:P42)</f>
        <v>-0.12586215319416502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D5" sqref="D5"/>
    </sheetView>
  </sheetViews>
  <sheetFormatPr defaultRowHeight="14.4" x14ac:dyDescent="0.25"/>
  <cols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1763</v>
      </c>
      <c r="D3" s="12">
        <v>7543</v>
      </c>
      <c r="E3" s="12">
        <v>8860</v>
      </c>
      <c r="F3" s="12">
        <v>5558</v>
      </c>
      <c r="G3" s="12">
        <v>1347</v>
      </c>
      <c r="H3" s="12">
        <v>7036</v>
      </c>
      <c r="I3" s="12">
        <v>8443</v>
      </c>
      <c r="J3" s="12">
        <v>5133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2.2862368541380885E-3</v>
      </c>
      <c r="D5" s="5">
        <f>K5/3/3/3/3/3/3/3</f>
        <v>6.8587105624142658E-3</v>
      </c>
      <c r="E5" s="5">
        <f>K5/3/3/3/3/3/3</f>
        <v>2.0576131687242798E-2</v>
      </c>
      <c r="F5" s="5">
        <f>K5/3/3/3/3/3</f>
        <v>6.1728395061728399E-2</v>
      </c>
      <c r="G5" s="5">
        <f>K5/3/3/3/3</f>
        <v>0.1851851851851852</v>
      </c>
      <c r="H5" s="5">
        <f>K5/3/3/3</f>
        <v>0.55555555555555558</v>
      </c>
      <c r="I5" s="5">
        <f>K5/3/3</f>
        <v>1.6666666666666667</v>
      </c>
      <c r="J5" s="5">
        <f>K5/3</f>
        <v>5</v>
      </c>
      <c r="K5" s="5">
        <v>15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-2.6408787787016181</v>
      </c>
      <c r="D6" s="5">
        <f t="shared" ref="D6:K6" si="0">LOG10(D5)</f>
        <v>-2.163757523981956</v>
      </c>
      <c r="E6" s="5">
        <f t="shared" si="0"/>
        <v>-1.6866362692622934</v>
      </c>
      <c r="F6" s="5">
        <f t="shared" si="0"/>
        <v>-1.209515014542631</v>
      </c>
      <c r="G6" s="5">
        <f t="shared" si="0"/>
        <v>-0.7323937598229685</v>
      </c>
      <c r="H6" s="5">
        <f t="shared" si="0"/>
        <v>-0.25527250510330607</v>
      </c>
      <c r="I6" s="5">
        <f t="shared" si="0"/>
        <v>0.22184874961635639</v>
      </c>
      <c r="J6" s="5">
        <f t="shared" si="0"/>
        <v>0.69897000433601886</v>
      </c>
      <c r="K6" s="5">
        <f t="shared" si="0"/>
        <v>1.1760912590556813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3.9598783895036056E-3</v>
      </c>
      <c r="N7" s="1">
        <f>(E5*D5)^0.5</f>
        <v>1.1879635168510818E-2</v>
      </c>
      <c r="O7" s="1">
        <f>(LOG10(C5)+LOG10(D5))/2</f>
        <v>-2.4023181513417873</v>
      </c>
      <c r="P7" s="1">
        <f>(LOG10(E5)+LOG10(D5))/2</f>
        <v>-1.9251968966221247</v>
      </c>
    </row>
    <row r="8" spans="1:16" x14ac:dyDescent="0.25">
      <c r="A8">
        <v>2</v>
      </c>
      <c r="B8" t="s">
        <v>32</v>
      </c>
      <c r="D8" s="9" t="s">
        <v>214</v>
      </c>
      <c r="E8" s="6" t="s">
        <v>439</v>
      </c>
      <c r="F8" s="6" t="s">
        <v>439</v>
      </c>
      <c r="G8" s="7"/>
      <c r="H8" s="9" t="s">
        <v>214</v>
      </c>
      <c r="I8" s="9" t="s">
        <v>214</v>
      </c>
      <c r="J8" s="6" t="s">
        <v>439</v>
      </c>
      <c r="K8" s="6" t="s">
        <v>439</v>
      </c>
      <c r="L8" s="7" t="s">
        <v>265</v>
      </c>
      <c r="M8">
        <f>(C5*D5)^0.5</f>
        <v>3.9598783895036056E-3</v>
      </c>
      <c r="N8" s="1">
        <f>(C5*D5)^0.5</f>
        <v>3.9598783895036056E-3</v>
      </c>
      <c r="O8" s="1">
        <f>(LOG10(C5)+LOG10(D5))/2</f>
        <v>-2.4023181513417873</v>
      </c>
      <c r="P8" s="1">
        <f>(LOG10(C5)+LOG10(D5))/2</f>
        <v>-2.4023181513417873</v>
      </c>
    </row>
    <row r="9" spans="1:16" s="21" customFormat="1" x14ac:dyDescent="0.25">
      <c r="A9" s="21">
        <v>3</v>
      </c>
      <c r="B9" s="21" t="s">
        <v>33</v>
      </c>
      <c r="C9" s="22" t="s">
        <v>214</v>
      </c>
      <c r="D9" s="22" t="s">
        <v>214</v>
      </c>
      <c r="F9" s="23"/>
      <c r="G9" s="23"/>
      <c r="H9" s="23"/>
      <c r="I9" s="22" t="s">
        <v>214</v>
      </c>
      <c r="J9" s="24" t="s">
        <v>439</v>
      </c>
      <c r="K9" s="6" t="s">
        <v>439</v>
      </c>
      <c r="L9" s="23" t="s">
        <v>402</v>
      </c>
      <c r="M9" s="21">
        <f>(E5*F5)^0.5</f>
        <v>3.5638905505532455E-2</v>
      </c>
      <c r="N9" s="25">
        <f>(E5*F5)^0.5</f>
        <v>3.5638905505532455E-2</v>
      </c>
      <c r="O9" s="25">
        <f>(LOG10(E5)+LOG10(F5))/2</f>
        <v>-1.4480756419024621</v>
      </c>
      <c r="P9" s="25">
        <f>(LOG10(E5)+LOG10(F5))/2</f>
        <v>-1.4480756419024621</v>
      </c>
    </row>
    <row r="10" spans="1:16" x14ac:dyDescent="0.25">
      <c r="A10">
        <v>4</v>
      </c>
      <c r="B10" t="s">
        <v>34</v>
      </c>
      <c r="C10" s="26" t="s">
        <v>214</v>
      </c>
      <c r="D10" s="26"/>
      <c r="E10" s="6" t="s">
        <v>439</v>
      </c>
      <c r="F10" s="6" t="s">
        <v>439</v>
      </c>
      <c r="G10" s="6" t="s">
        <v>439</v>
      </c>
      <c r="J10" s="6" t="s">
        <v>439</v>
      </c>
      <c r="K10" s="6" t="s">
        <v>439</v>
      </c>
      <c r="L10" t="s">
        <v>434</v>
      </c>
      <c r="M10">
        <f>(G5*H5)^0.5</f>
        <v>0.32075014954979214</v>
      </c>
      <c r="N10" s="1" t="e">
        <f>(K5*#REF!)^0.5</f>
        <v>#REF!</v>
      </c>
      <c r="O10" s="1">
        <f>(LOG10(G5)+LOG10(H5))/2</f>
        <v>-0.49383313246313731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E11" s="6" t="s">
        <v>439</v>
      </c>
      <c r="F11" s="6" t="s">
        <v>439</v>
      </c>
      <c r="J11" s="6" t="s">
        <v>439</v>
      </c>
      <c r="K11" s="6" t="s">
        <v>439</v>
      </c>
      <c r="L11" t="s">
        <v>210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E12" s="6" t="s">
        <v>439</v>
      </c>
      <c r="F12" s="6" t="s">
        <v>439</v>
      </c>
      <c r="G12" t="s">
        <v>214</v>
      </c>
      <c r="H12" s="6" t="s">
        <v>439</v>
      </c>
      <c r="I12" s="6" t="s">
        <v>439</v>
      </c>
      <c r="J12" s="6" t="s">
        <v>439</v>
      </c>
      <c r="K12" s="6" t="s">
        <v>439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F13" s="6" t="s">
        <v>439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243</v>
      </c>
      <c r="N13" s="1"/>
      <c r="O13" s="1"/>
      <c r="P13" s="1"/>
    </row>
    <row r="14" spans="1:16" x14ac:dyDescent="0.25">
      <c r="A14">
        <v>8</v>
      </c>
      <c r="B14" t="s">
        <v>38</v>
      </c>
      <c r="D14" t="s">
        <v>214</v>
      </c>
      <c r="E14" t="s">
        <v>214</v>
      </c>
      <c r="F14" t="s">
        <v>214</v>
      </c>
      <c r="J14" s="6" t="s">
        <v>439</v>
      </c>
      <c r="K14" s="6" t="s">
        <v>439</v>
      </c>
      <c r="N14" s="1"/>
      <c r="O14" s="1"/>
      <c r="P14" s="1"/>
    </row>
    <row r="15" spans="1:16" x14ac:dyDescent="0.25">
      <c r="A15">
        <v>9</v>
      </c>
      <c r="B15" t="s">
        <v>39</v>
      </c>
      <c r="D15" t="s">
        <v>214</v>
      </c>
      <c r="E15" t="s">
        <v>214</v>
      </c>
      <c r="H15" t="s">
        <v>214</v>
      </c>
      <c r="I15" t="s">
        <v>214</v>
      </c>
      <c r="J15" s="6" t="s">
        <v>439</v>
      </c>
      <c r="K15" s="6" t="s">
        <v>439</v>
      </c>
      <c r="L15" t="s">
        <v>390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G16" t="s">
        <v>214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F17" t="s">
        <v>214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383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I18" t="s">
        <v>214</v>
      </c>
      <c r="J18" s="6" t="s">
        <v>439</v>
      </c>
      <c r="K18" s="6" t="s">
        <v>439</v>
      </c>
      <c r="L18" t="s">
        <v>362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303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214</v>
      </c>
      <c r="E20" s="6" t="s">
        <v>439</v>
      </c>
      <c r="F20" s="6" t="s">
        <v>439</v>
      </c>
      <c r="G20" t="s">
        <v>214</v>
      </c>
      <c r="H20" s="6" t="s">
        <v>439</v>
      </c>
      <c r="J20" s="6" t="s">
        <v>439</v>
      </c>
      <c r="K20" s="6" t="s">
        <v>439</v>
      </c>
      <c r="L20" t="s">
        <v>369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E21" t="s">
        <v>18</v>
      </c>
      <c r="F21" t="s">
        <v>18</v>
      </c>
      <c r="G21" t="s">
        <v>18</v>
      </c>
      <c r="H21" t="s">
        <v>18</v>
      </c>
      <c r="I21" t="s">
        <v>214</v>
      </c>
      <c r="J21" s="6" t="s">
        <v>439</v>
      </c>
      <c r="K21" s="6" t="s">
        <v>439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G22" t="s">
        <v>214</v>
      </c>
      <c r="H22" t="s">
        <v>214</v>
      </c>
      <c r="I22" t="s">
        <v>214</v>
      </c>
      <c r="J22" s="6" t="s">
        <v>439</v>
      </c>
      <c r="K22" s="6" t="s">
        <v>439</v>
      </c>
      <c r="L22" t="s">
        <v>358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0.96225044864937637</v>
      </c>
      <c r="N26" s="1">
        <f>(I5*J5)^0.5</f>
        <v>2.8867513459481291</v>
      </c>
      <c r="O26" s="1">
        <f>(LOG10(H5)+LOG10(I5))/2</f>
        <v>-1.6711877743474837E-2</v>
      </c>
      <c r="P26" s="1">
        <f>(LOG10(I5)+LOG10(J5))/2</f>
        <v>0.46040937697618761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4.4396487242275566E-2</v>
      </c>
      <c r="N27" t="e">
        <f>(PRODUCT(N7:N26))^(1/5)</f>
        <v>#REF!</v>
      </c>
      <c r="O27">
        <f>AVERAGE(O7:O26)</f>
        <v>-1.3526513909585298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0.9731402352661731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1763</v>
      </c>
      <c r="D36" s="12">
        <v>7543</v>
      </c>
      <c r="E36" s="12">
        <v>8860</v>
      </c>
      <c r="F36" s="12">
        <v>5558</v>
      </c>
      <c r="G36" s="12">
        <v>1347</v>
      </c>
      <c r="H36" s="12">
        <v>7036</v>
      </c>
      <c r="I36" s="12">
        <v>8443</v>
      </c>
      <c r="J36" s="12">
        <v>5133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2.2862368541380885E-3</v>
      </c>
      <c r="D37" s="5">
        <f>K37/3/3/3/3/3/3/3</f>
        <v>6.8587105624142658E-3</v>
      </c>
      <c r="E37" s="5">
        <f>K37/3/3/3/3/3/3</f>
        <v>2.0576131687242798E-2</v>
      </c>
      <c r="F37" s="5">
        <f>K37/3/3/3/3/3</f>
        <v>6.1728395061728399E-2</v>
      </c>
      <c r="G37" s="5">
        <f>K37/3/3/3/3</f>
        <v>0.1851851851851852</v>
      </c>
      <c r="H37" s="5">
        <f>K37/3/3/3</f>
        <v>0.55555555555555558</v>
      </c>
      <c r="I37" s="5">
        <f>K37/3/3</f>
        <v>1.6666666666666667</v>
      </c>
      <c r="J37" s="5">
        <f>K37/3</f>
        <v>5</v>
      </c>
      <c r="K37" s="5">
        <v>15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1.1879635168510818E-2</v>
      </c>
      <c r="N38" s="1">
        <f>(E37*F37)^0.5</f>
        <v>3.5638905505532455E-2</v>
      </c>
      <c r="O38" s="1">
        <f>(LOG10(E37)+LOG10(D37))/2</f>
        <v>-1.9251968966221247</v>
      </c>
      <c r="P38" s="1">
        <f>(LOG10(E37)+LOG10(F37))/2</f>
        <v>-1.4480756419024621</v>
      </c>
    </row>
    <row r="39" spans="1:16" x14ac:dyDescent="0.25">
      <c r="A39">
        <v>2</v>
      </c>
      <c r="B39" t="s">
        <v>32</v>
      </c>
      <c r="D39" t="s">
        <v>214</v>
      </c>
      <c r="F39" t="s">
        <v>214</v>
      </c>
      <c r="G39" s="7"/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265</v>
      </c>
      <c r="M39">
        <f>(E37*F37)^0.5</f>
        <v>3.5638905505532455E-2</v>
      </c>
      <c r="N39" s="1">
        <f>(E37*F37)^0.5</f>
        <v>3.5638905505532455E-2</v>
      </c>
      <c r="O39" s="1">
        <f>(LOG10(E37)+LOG10(F37))/2</f>
        <v>-1.4480756419024621</v>
      </c>
      <c r="P39" s="1">
        <f>(LOG10(E37)+LOG10(F37))/2</f>
        <v>-1.4480756419024621</v>
      </c>
    </row>
    <row r="40" spans="1:16" s="21" customFormat="1" x14ac:dyDescent="0.25">
      <c r="A40" s="21">
        <v>3</v>
      </c>
      <c r="B40" s="21" t="s">
        <v>33</v>
      </c>
      <c r="C40" s="22" t="s">
        <v>214</v>
      </c>
      <c r="D40" s="22" t="s">
        <v>214</v>
      </c>
      <c r="F40" s="23"/>
      <c r="G40" s="23"/>
      <c r="H40" s="23"/>
      <c r="I40" s="22" t="s">
        <v>214</v>
      </c>
      <c r="J40" s="24" t="s">
        <v>439</v>
      </c>
      <c r="K40" s="6" t="s">
        <v>439</v>
      </c>
      <c r="L40" s="23" t="s">
        <v>402</v>
      </c>
      <c r="M40" s="21">
        <f>(E37*F37)^0.5</f>
        <v>3.5638905505532455E-2</v>
      </c>
      <c r="N40" s="25">
        <f>(E37*F37)^0.5</f>
        <v>3.5638905505532455E-2</v>
      </c>
      <c r="O40" s="25">
        <f>(LOG10(E37)+LOG10(F37))/2</f>
        <v>-1.4480756419024621</v>
      </c>
      <c r="P40" s="25">
        <f>(LOG10(E37)+LOG10(F37))/2</f>
        <v>-1.4480756419024621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E41" t="s">
        <v>18</v>
      </c>
      <c r="F41" t="s">
        <v>18</v>
      </c>
      <c r="G41" t="s">
        <v>18</v>
      </c>
      <c r="H41" t="s">
        <v>18</v>
      </c>
      <c r="I41" t="s">
        <v>214</v>
      </c>
      <c r="J41" s="6" t="s">
        <v>439</v>
      </c>
      <c r="K41" s="6" t="s">
        <v>439</v>
      </c>
      <c r="L41" s="7"/>
      <c r="M41">
        <f>(J37*K37)^0.5</f>
        <v>8.6602540378443873</v>
      </c>
      <c r="N41" s="1">
        <f>(J37*K37)^0.5</f>
        <v>8.6602540378443873</v>
      </c>
      <c r="O41" s="1">
        <f>(LOG10(J37)+LOG10(K37))/2</f>
        <v>0.93753063169585005</v>
      </c>
      <c r="P41" s="1">
        <f>(LOG10(J37)+LOG10(K37))/2</f>
        <v>0.93753063169585005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J42" s="6" t="s">
        <v>439</v>
      </c>
      <c r="K42" s="6" t="s">
        <v>439</v>
      </c>
      <c r="L42" s="6" t="s">
        <v>210</v>
      </c>
      <c r="M42">
        <f>(H37*I37)^0.5</f>
        <v>0.96225044864937637</v>
      </c>
      <c r="N42" s="1">
        <f>(H37*I37)^0.5</f>
        <v>0.96225044864937637</v>
      </c>
      <c r="O42" s="1">
        <f>(LOG10(H37)+LOG10(I37))/2</f>
        <v>-1.6711877743474837E-2</v>
      </c>
      <c r="P42" s="1">
        <f>(LOG10(I37)+LOG10(J37))/2</f>
        <v>0.46040937697618761</v>
      </c>
    </row>
    <row r="43" spans="1:16" x14ac:dyDescent="0.25">
      <c r="A43">
        <v>6</v>
      </c>
      <c r="B43" t="s">
        <v>36</v>
      </c>
      <c r="C43" t="s">
        <v>214</v>
      </c>
      <c r="D43" t="s">
        <v>214</v>
      </c>
      <c r="E43" s="6" t="s">
        <v>439</v>
      </c>
      <c r="F43" s="6" t="s">
        <v>439</v>
      </c>
      <c r="G43" t="s">
        <v>214</v>
      </c>
      <c r="H43" s="6" t="s">
        <v>439</v>
      </c>
      <c r="I43" s="6" t="s">
        <v>439</v>
      </c>
      <c r="J43" s="6" t="s">
        <v>439</v>
      </c>
      <c r="K43" s="6" t="s">
        <v>439</v>
      </c>
    </row>
    <row r="44" spans="1:16" x14ac:dyDescent="0.25">
      <c r="A44">
        <v>7</v>
      </c>
      <c r="B44" t="s">
        <v>37</v>
      </c>
      <c r="H44" t="s">
        <v>214</v>
      </c>
      <c r="I44" s="6" t="s">
        <v>439</v>
      </c>
      <c r="J44" s="6" t="s">
        <v>439</v>
      </c>
      <c r="K44" s="6" t="s">
        <v>439</v>
      </c>
      <c r="L44" t="s">
        <v>423</v>
      </c>
    </row>
    <row r="45" spans="1:16" x14ac:dyDescent="0.25">
      <c r="A45">
        <v>8</v>
      </c>
      <c r="B45" t="s">
        <v>38</v>
      </c>
      <c r="E45" t="s">
        <v>214</v>
      </c>
      <c r="F45" t="s">
        <v>214</v>
      </c>
      <c r="J45" s="6" t="s">
        <v>439</v>
      </c>
      <c r="K45" s="6" t="s">
        <v>439</v>
      </c>
    </row>
    <row r="46" spans="1:16" x14ac:dyDescent="0.25">
      <c r="A46">
        <v>9</v>
      </c>
      <c r="B46" t="s">
        <v>39</v>
      </c>
      <c r="D46" t="s">
        <v>214</v>
      </c>
      <c r="I46" t="s">
        <v>214</v>
      </c>
      <c r="J46" s="6" t="s">
        <v>439</v>
      </c>
      <c r="K46" s="6" t="s">
        <v>439</v>
      </c>
      <c r="L46" t="s">
        <v>391</v>
      </c>
    </row>
    <row r="47" spans="1:16" x14ac:dyDescent="0.25">
      <c r="A47">
        <v>10</v>
      </c>
      <c r="B47" t="s">
        <v>40</v>
      </c>
      <c r="D47" t="s">
        <v>214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F48" s="6" t="s">
        <v>439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383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H49" t="s">
        <v>214</v>
      </c>
      <c r="J49" s="6" t="s">
        <v>439</v>
      </c>
      <c r="K49" s="6" t="s">
        <v>439</v>
      </c>
      <c r="L49" t="s">
        <v>362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  <c r="L50" t="s">
        <v>303</v>
      </c>
    </row>
    <row r="51" spans="1:16" x14ac:dyDescent="0.25">
      <c r="A51">
        <v>14</v>
      </c>
      <c r="B51" t="s">
        <v>44</v>
      </c>
      <c r="C51" t="s">
        <v>214</v>
      </c>
      <c r="E51" t="s">
        <v>214</v>
      </c>
      <c r="F51" s="6" t="s">
        <v>439</v>
      </c>
      <c r="I51" t="s">
        <v>214</v>
      </c>
      <c r="J51" s="6" t="s">
        <v>439</v>
      </c>
      <c r="K51" s="6" t="s">
        <v>439</v>
      </c>
      <c r="L51" t="s">
        <v>370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E52" t="s">
        <v>18</v>
      </c>
      <c r="F52" t="s">
        <v>18</v>
      </c>
      <c r="G52" t="s">
        <v>18</v>
      </c>
      <c r="H52" t="s">
        <v>18</v>
      </c>
      <c r="I52" t="s">
        <v>214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G53" t="s">
        <v>214</v>
      </c>
      <c r="H53" t="s">
        <v>214</v>
      </c>
      <c r="I53" s="6" t="s">
        <v>439</v>
      </c>
      <c r="J53" s="6" t="s">
        <v>439</v>
      </c>
      <c r="K53" s="6" t="s">
        <v>439</v>
      </c>
      <c r="L53" t="s">
        <v>358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0.8</v>
      </c>
      <c r="D58">
        <f t="shared" si="1"/>
        <v>1</v>
      </c>
      <c r="E58">
        <f t="shared" si="1"/>
        <v>0</v>
      </c>
      <c r="F58">
        <f t="shared" si="1"/>
        <v>0.2</v>
      </c>
      <c r="G58">
        <f t="shared" si="1"/>
        <v>0</v>
      </c>
      <c r="H58">
        <f t="shared" si="1"/>
        <v>0</v>
      </c>
      <c r="I58">
        <f t="shared" si="1"/>
        <v>0.6</v>
      </c>
      <c r="J58">
        <f t="shared" si="1"/>
        <v>0</v>
      </c>
      <c r="K58">
        <f t="shared" si="1"/>
        <v>0</v>
      </c>
      <c r="M58">
        <f>(PRODUCT(M38:M42))^(1/5)</f>
        <v>0.16591823330384486</v>
      </c>
      <c r="N58">
        <f>(PRODUCT(N38:N42))^(1/5)</f>
        <v>0.20668947667294524</v>
      </c>
      <c r="O58">
        <f>AVERAGE(O38:O42)</f>
        <v>-0.78010588529493474</v>
      </c>
      <c r="P58">
        <f>AVERAGE(P38:P42)</f>
        <v>-0.58925738340706979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1.0711345602652056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35" workbookViewId="0">
      <selection activeCell="K38" sqref="K38:K53"/>
    </sheetView>
  </sheetViews>
  <sheetFormatPr defaultRowHeight="14.4" x14ac:dyDescent="0.25"/>
  <cols>
    <col min="12" max="12" width="19.7773437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2722</v>
      </c>
      <c r="D3" s="12">
        <v>3238</v>
      </c>
      <c r="E3" s="12">
        <v>827</v>
      </c>
      <c r="F3" s="12">
        <v>6516</v>
      </c>
      <c r="G3" s="12">
        <v>3305</v>
      </c>
      <c r="H3" s="12">
        <v>4622</v>
      </c>
      <c r="I3" s="12">
        <v>1302</v>
      </c>
      <c r="J3" s="12">
        <v>7181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4.4200579180003049E-3</v>
      </c>
      <c r="D5" s="5">
        <f>K5/3/3/3/3/3/3/3</f>
        <v>1.3260173754000916E-2</v>
      </c>
      <c r="E5" s="5">
        <f>K5/3/3/3/3/3/3</f>
        <v>3.9780521262002745E-2</v>
      </c>
      <c r="F5" s="5">
        <f>K5/3/3/3/3/3</f>
        <v>0.11934156378600823</v>
      </c>
      <c r="G5" s="5">
        <f>K5/3/3/3/3</f>
        <v>0.35802469135802467</v>
      </c>
      <c r="H5" s="5">
        <f>K5/3/3/3</f>
        <v>1.074074074074074</v>
      </c>
      <c r="I5" s="5">
        <f>K5/3/3</f>
        <v>3.2222222222222219</v>
      </c>
      <c r="J5" s="5">
        <f>K5/3</f>
        <v>9.6666666666666661</v>
      </c>
      <c r="K5" s="5">
        <v>29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-2.3545720398583434</v>
      </c>
      <c r="D6" s="5">
        <f t="shared" ref="D6:K6" si="0">LOG10(D5)</f>
        <v>-1.877450785138681</v>
      </c>
      <c r="E6" s="5">
        <f t="shared" si="0"/>
        <v>-1.4003295304190184</v>
      </c>
      <c r="F6" s="5">
        <f t="shared" si="0"/>
        <v>-0.92320827569935615</v>
      </c>
      <c r="G6" s="5">
        <f t="shared" si="0"/>
        <v>-0.44608702097969366</v>
      </c>
      <c r="H6" s="5">
        <f t="shared" si="0"/>
        <v>3.103423373996873E-2</v>
      </c>
      <c r="I6" s="5">
        <f t="shared" si="0"/>
        <v>0.50815548845963121</v>
      </c>
      <c r="J6" s="5">
        <f t="shared" si="0"/>
        <v>0.98527674317929359</v>
      </c>
      <c r="K6" s="5">
        <f t="shared" si="0"/>
        <v>1.4623979978989561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7.6557648863736392E-3</v>
      </c>
      <c r="N7" s="1">
        <f>(E5*D5)^0.5</f>
        <v>2.2967294659120917E-2</v>
      </c>
      <c r="O7" s="1">
        <f>(LOG10(C5)+LOG10(D5))/2</f>
        <v>-2.1160114124985121</v>
      </c>
      <c r="P7" s="1">
        <f>(LOG10(E5)+LOG10(D5))/2</f>
        <v>-1.6388901577788497</v>
      </c>
    </row>
    <row r="8" spans="1:16" x14ac:dyDescent="0.25">
      <c r="A8">
        <v>2</v>
      </c>
      <c r="B8" t="s">
        <v>32</v>
      </c>
      <c r="C8" s="9" t="s">
        <v>214</v>
      </c>
      <c r="D8" s="9" t="s">
        <v>214</v>
      </c>
      <c r="E8" s="9" t="s">
        <v>214</v>
      </c>
      <c r="F8" s="9" t="s">
        <v>214</v>
      </c>
      <c r="G8" s="7"/>
      <c r="H8" s="9" t="s">
        <v>214</v>
      </c>
      <c r="I8" s="6" t="s">
        <v>439</v>
      </c>
      <c r="J8" s="6" t="s">
        <v>439</v>
      </c>
      <c r="K8" s="6" t="s">
        <v>439</v>
      </c>
      <c r="L8" s="7" t="s">
        <v>397</v>
      </c>
      <c r="M8">
        <f>(C5*D5)^0.5</f>
        <v>7.6557648863736392E-3</v>
      </c>
      <c r="N8" s="1">
        <f>(C5*D5)^0.5</f>
        <v>7.6557648863736392E-3</v>
      </c>
      <c r="O8" s="1">
        <f>(LOG10(C5)+LOG10(D5))/2</f>
        <v>-2.1160114124985121</v>
      </c>
      <c r="P8" s="1">
        <f>(LOG10(C5)+LOG10(D5))/2</f>
        <v>-2.1160114124985121</v>
      </c>
    </row>
    <row r="9" spans="1:16" x14ac:dyDescent="0.25">
      <c r="A9">
        <v>3</v>
      </c>
      <c r="B9" t="s">
        <v>33</v>
      </c>
      <c r="C9" t="s">
        <v>214</v>
      </c>
      <c r="D9" t="s">
        <v>214</v>
      </c>
      <c r="E9" t="s">
        <v>18</v>
      </c>
      <c r="F9" t="s">
        <v>18</v>
      </c>
      <c r="G9" t="s">
        <v>18</v>
      </c>
      <c r="H9" t="s">
        <v>18</v>
      </c>
      <c r="I9" t="s">
        <v>214</v>
      </c>
      <c r="J9" s="6" t="s">
        <v>439</v>
      </c>
      <c r="K9" s="6" t="s">
        <v>439</v>
      </c>
      <c r="L9" s="7"/>
      <c r="M9">
        <f>(E5*F5)^0.5</f>
        <v>6.8901883977362743E-2</v>
      </c>
      <c r="N9" s="1">
        <f>(E5*F5)^0.5</f>
        <v>6.8901883977362743E-2</v>
      </c>
      <c r="O9" s="1">
        <f>(LOG10(E5)+LOG10(F5))/2</f>
        <v>-1.1617689030591873</v>
      </c>
      <c r="P9" s="1">
        <f>(LOG10(E5)+LOG10(F5))/2</f>
        <v>-1.1617689030591873</v>
      </c>
    </row>
    <row r="10" spans="1:16" x14ac:dyDescent="0.25">
      <c r="A10">
        <v>4</v>
      </c>
      <c r="B10" t="s">
        <v>34</v>
      </c>
      <c r="E10" t="s">
        <v>214</v>
      </c>
      <c r="I10" s="6" t="s">
        <v>439</v>
      </c>
      <c r="J10" s="6" t="s">
        <v>439</v>
      </c>
      <c r="K10" s="6" t="s">
        <v>439</v>
      </c>
      <c r="L10" t="s">
        <v>435</v>
      </c>
      <c r="M10">
        <f>(G5*H5)^0.5</f>
        <v>0.62011695579626469</v>
      </c>
      <c r="N10" s="1" t="e">
        <f>(K5*#REF!)^0.5</f>
        <v>#REF!</v>
      </c>
      <c r="O10" s="1">
        <f>(LOG10(G5)+LOG10(H5))/2</f>
        <v>-0.20752639361986247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E11" t="s">
        <v>214</v>
      </c>
      <c r="H11" t="s">
        <v>214</v>
      </c>
      <c r="J11" s="6" t="s">
        <v>439</v>
      </c>
      <c r="K11" s="6" t="s">
        <v>439</v>
      </c>
      <c r="L11" t="s">
        <v>438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214</v>
      </c>
      <c r="D12" t="s">
        <v>214</v>
      </c>
      <c r="G12" t="s">
        <v>214</v>
      </c>
      <c r="H12" s="6" t="s">
        <v>439</v>
      </c>
      <c r="I12" s="6" t="s">
        <v>439</v>
      </c>
      <c r="J12" s="6" t="s">
        <v>439</v>
      </c>
      <c r="K12" s="6" t="s">
        <v>439</v>
      </c>
      <c r="L12" t="s">
        <v>376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G13" t="s">
        <v>214</v>
      </c>
      <c r="H13" t="s">
        <v>214</v>
      </c>
      <c r="I13" s="6" t="s">
        <v>439</v>
      </c>
      <c r="J13" s="6" t="s">
        <v>439</v>
      </c>
      <c r="K13" s="6" t="s">
        <v>439</v>
      </c>
      <c r="N13" s="1"/>
      <c r="O13" s="1"/>
      <c r="P13" s="1"/>
    </row>
    <row r="14" spans="1:16" x14ac:dyDescent="0.25">
      <c r="A14">
        <v>8</v>
      </c>
      <c r="B14" t="s">
        <v>38</v>
      </c>
      <c r="D14" t="s">
        <v>214</v>
      </c>
      <c r="F14" t="s">
        <v>214</v>
      </c>
      <c r="I14" t="s">
        <v>214</v>
      </c>
      <c r="J14" s="6" t="s">
        <v>439</v>
      </c>
      <c r="K14" s="6" t="s">
        <v>439</v>
      </c>
      <c r="L14" t="s">
        <v>395</v>
      </c>
      <c r="N14" s="1"/>
      <c r="O14" s="1"/>
      <c r="P14" s="1"/>
    </row>
    <row r="15" spans="1:16" x14ac:dyDescent="0.25">
      <c r="A15">
        <v>9</v>
      </c>
      <c r="B15" t="s">
        <v>39</v>
      </c>
      <c r="D15" t="s">
        <v>214</v>
      </c>
      <c r="E15" t="s">
        <v>214</v>
      </c>
      <c r="J15" s="6" t="s">
        <v>439</v>
      </c>
      <c r="K15" s="6" t="s">
        <v>439</v>
      </c>
      <c r="L15" t="s">
        <v>392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s="6" t="s">
        <v>439</v>
      </c>
      <c r="F16" t="s">
        <v>214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G17" t="s">
        <v>214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384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214</v>
      </c>
      <c r="D18" t="s">
        <v>214</v>
      </c>
      <c r="I18" t="s">
        <v>214</v>
      </c>
      <c r="J18" s="6" t="s">
        <v>439</v>
      </c>
      <c r="K18" s="6" t="s">
        <v>439</v>
      </c>
      <c r="L18" t="s">
        <v>361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365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214</v>
      </c>
      <c r="E20" t="s">
        <v>214</v>
      </c>
      <c r="G20" s="6" t="s">
        <v>439</v>
      </c>
      <c r="H20" t="s">
        <v>214</v>
      </c>
      <c r="J20" s="6" t="s">
        <v>439</v>
      </c>
      <c r="K20" s="6" t="s">
        <v>439</v>
      </c>
      <c r="L20" t="s">
        <v>371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E21" s="6" t="s">
        <v>439</v>
      </c>
      <c r="F21" t="s">
        <v>214</v>
      </c>
      <c r="H21" t="s">
        <v>214</v>
      </c>
      <c r="I21" s="6" t="s">
        <v>439</v>
      </c>
      <c r="J21" s="6" t="s">
        <v>439</v>
      </c>
      <c r="K21" s="6" t="s">
        <v>439</v>
      </c>
      <c r="L21" t="s">
        <v>377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214</v>
      </c>
      <c r="D22" t="s">
        <v>214</v>
      </c>
      <c r="I22" t="s">
        <v>214</v>
      </c>
      <c r="J22" s="6" t="s">
        <v>439</v>
      </c>
      <c r="K22" s="6" t="s">
        <v>439</v>
      </c>
      <c r="L22" t="s">
        <v>357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1.8603508673887938</v>
      </c>
      <c r="N26" s="1">
        <f>(I5*J5)^0.5</f>
        <v>5.5810526021663822</v>
      </c>
      <c r="O26" s="1">
        <f>(LOG10(H5)+LOG10(I5))/2</f>
        <v>0.26959486109979997</v>
      </c>
      <c r="P26" s="1">
        <f>(LOG10(I5)+LOG10(J5))/2</f>
        <v>0.7467161158194624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8.5833208668399441E-2</v>
      </c>
      <c r="N27" t="e">
        <f>(PRODUCT(N7:N26))^(1/5)</f>
        <v>#REF!</v>
      </c>
      <c r="O27">
        <f>AVERAGE(O7:O26)</f>
        <v>-1.0663446521152546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0.97314023526617266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2722</v>
      </c>
      <c r="D36" s="12">
        <v>3238</v>
      </c>
      <c r="E36" s="12">
        <v>827</v>
      </c>
      <c r="F36" s="12">
        <v>6516</v>
      </c>
      <c r="G36" s="12">
        <v>3305</v>
      </c>
      <c r="H36" s="12">
        <v>4622</v>
      </c>
      <c r="I36" s="12">
        <v>1302</v>
      </c>
      <c r="J36" s="12">
        <v>7181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4.4200579180003049E-3</v>
      </c>
      <c r="D37" s="5">
        <f>K37/3/3/3/3/3/3/3</f>
        <v>1.3260173754000916E-2</v>
      </c>
      <c r="E37" s="5">
        <f>K37/3/3/3/3/3/3</f>
        <v>3.9780521262002745E-2</v>
      </c>
      <c r="F37" s="5">
        <f>K37/3/3/3/3/3</f>
        <v>0.11934156378600823</v>
      </c>
      <c r="G37" s="5">
        <f>K37/3/3/3/3</f>
        <v>0.35802469135802467</v>
      </c>
      <c r="H37" s="5">
        <f>K37/3/3/3</f>
        <v>1.074074074074074</v>
      </c>
      <c r="I37" s="5">
        <f>K37/3/3</f>
        <v>3.2222222222222219</v>
      </c>
      <c r="J37" s="5">
        <f>K37/3</f>
        <v>9.6666666666666661</v>
      </c>
      <c r="K37" s="5">
        <v>29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2.2967294659120917E-2</v>
      </c>
      <c r="N38" s="1">
        <f>(E37*F37)^0.5</f>
        <v>6.8901883977362743E-2</v>
      </c>
      <c r="O38" s="1">
        <f>(LOG10(E37)+LOG10(D37))/2</f>
        <v>-1.6388901577788497</v>
      </c>
      <c r="P38" s="1">
        <f>(LOG10(E37)+LOG10(F37))/2</f>
        <v>-1.1617689030591873</v>
      </c>
    </row>
    <row r="39" spans="1:16" x14ac:dyDescent="0.25">
      <c r="A39">
        <v>2</v>
      </c>
      <c r="B39" t="s">
        <v>32</v>
      </c>
      <c r="C39" s="9" t="s">
        <v>214</v>
      </c>
      <c r="D39" s="9"/>
      <c r="F39" s="9" t="s">
        <v>214</v>
      </c>
      <c r="G39" s="7"/>
      <c r="H39" s="9" t="s">
        <v>214</v>
      </c>
      <c r="I39" s="6" t="s">
        <v>439</v>
      </c>
      <c r="J39" s="6" t="s">
        <v>439</v>
      </c>
      <c r="K39" s="6" t="s">
        <v>439</v>
      </c>
      <c r="L39" s="7" t="s">
        <v>397</v>
      </c>
      <c r="M39">
        <f>(E37*F37)^0.5</f>
        <v>6.8901883977362743E-2</v>
      </c>
      <c r="N39" s="1">
        <f>(E37*F37)^0.5</f>
        <v>6.8901883977362743E-2</v>
      </c>
      <c r="O39" s="1">
        <f>(LOG10(E37)+LOG10(F37))/2</f>
        <v>-1.1617689030591873</v>
      </c>
      <c r="P39" s="1">
        <f>(LOG10(E37)+LOG10(F37))/2</f>
        <v>-1.1617689030591873</v>
      </c>
    </row>
    <row r="40" spans="1:16" x14ac:dyDescent="0.25">
      <c r="A40">
        <v>3</v>
      </c>
      <c r="B40" t="s">
        <v>33</v>
      </c>
      <c r="C40" t="s">
        <v>214</v>
      </c>
      <c r="D40" t="s">
        <v>214</v>
      </c>
      <c r="E40" t="s">
        <v>18</v>
      </c>
      <c r="F40" t="s">
        <v>18</v>
      </c>
      <c r="G40" t="s">
        <v>18</v>
      </c>
      <c r="H40" t="s">
        <v>18</v>
      </c>
      <c r="I40" t="s">
        <v>214</v>
      </c>
      <c r="J40" s="6" t="s">
        <v>439</v>
      </c>
      <c r="K40" s="6" t="s">
        <v>439</v>
      </c>
      <c r="L40" s="7"/>
      <c r="M40">
        <f>(E37*F37)^0.5</f>
        <v>6.8901883977362743E-2</v>
      </c>
      <c r="N40" s="1">
        <f>(E37*F37)^0.5</f>
        <v>6.8901883977362743E-2</v>
      </c>
      <c r="O40" s="1">
        <f>(LOG10(E37)+LOG10(F37))/2</f>
        <v>-1.1617689030591873</v>
      </c>
      <c r="P40" s="1">
        <f>(LOG10(E37)+LOG10(F37))/2</f>
        <v>-1.1617689030591873</v>
      </c>
    </row>
    <row r="41" spans="1:16" x14ac:dyDescent="0.25">
      <c r="A41">
        <v>4</v>
      </c>
      <c r="B41" t="s">
        <v>34</v>
      </c>
      <c r="I41" s="6" t="s">
        <v>439</v>
      </c>
      <c r="J41" s="6" t="s">
        <v>439</v>
      </c>
      <c r="K41" s="6" t="s">
        <v>439</v>
      </c>
      <c r="L41" s="7" t="s">
        <v>435</v>
      </c>
      <c r="M41">
        <f>(J37*K37)^0.5</f>
        <v>16.743157806499145</v>
      </c>
      <c r="N41" s="1">
        <f>(J37*K37)^0.5</f>
        <v>16.743157806499145</v>
      </c>
      <c r="O41" s="1">
        <f>(LOG10(J37)+LOG10(K37))/2</f>
        <v>1.2238373705391248</v>
      </c>
      <c r="P41" s="1">
        <f>(LOG10(J37)+LOG10(K37))/2</f>
        <v>1.2238373705391248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E42" t="s">
        <v>214</v>
      </c>
      <c r="H42" t="s">
        <v>214</v>
      </c>
      <c r="J42" s="6" t="s">
        <v>439</v>
      </c>
      <c r="K42" s="6" t="s">
        <v>439</v>
      </c>
      <c r="L42" s="6" t="s">
        <v>181</v>
      </c>
      <c r="M42">
        <f>(H37*I37)^0.5</f>
        <v>1.8603508673887938</v>
      </c>
      <c r="N42" s="1">
        <f>(H37*I37)^0.5</f>
        <v>1.8603508673887938</v>
      </c>
      <c r="O42" s="1">
        <f>(LOG10(H37)+LOG10(I37))/2</f>
        <v>0.26959486109979997</v>
      </c>
      <c r="P42" s="1">
        <f>(LOG10(I37)+LOG10(J37))/2</f>
        <v>0.7467161158194624</v>
      </c>
    </row>
    <row r="43" spans="1:16" x14ac:dyDescent="0.25">
      <c r="A43">
        <v>6</v>
      </c>
      <c r="B43" t="s">
        <v>36</v>
      </c>
      <c r="C43" t="s">
        <v>214</v>
      </c>
      <c r="E43" s="6" t="s">
        <v>439</v>
      </c>
      <c r="F43" s="6" t="s">
        <v>439</v>
      </c>
      <c r="I43" s="6" t="s">
        <v>439</v>
      </c>
      <c r="J43" s="6" t="s">
        <v>439</v>
      </c>
      <c r="K43" s="6" t="s">
        <v>439</v>
      </c>
      <c r="L43" t="s">
        <v>376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H44" t="s">
        <v>214</v>
      </c>
      <c r="I44" s="6" t="s">
        <v>439</v>
      </c>
      <c r="J44" s="6" t="s">
        <v>439</v>
      </c>
      <c r="K44" s="6" t="s">
        <v>439</v>
      </c>
      <c r="L44" t="s">
        <v>220</v>
      </c>
    </row>
    <row r="45" spans="1:16" x14ac:dyDescent="0.25">
      <c r="A45">
        <v>8</v>
      </c>
      <c r="B45" t="s">
        <v>38</v>
      </c>
      <c r="E45" t="s">
        <v>214</v>
      </c>
      <c r="I45" t="s">
        <v>214</v>
      </c>
      <c r="J45" s="6" t="s">
        <v>439</v>
      </c>
      <c r="K45" s="6" t="s">
        <v>439</v>
      </c>
      <c r="L45" t="s">
        <v>395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E46" t="s">
        <v>214</v>
      </c>
      <c r="J46" s="6" t="s">
        <v>439</v>
      </c>
      <c r="K46" s="6" t="s">
        <v>439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s="6" t="s">
        <v>439</v>
      </c>
      <c r="G47" t="s">
        <v>214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G48" t="s">
        <v>214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385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H49" t="s">
        <v>214</v>
      </c>
      <c r="J49" s="6" t="s">
        <v>439</v>
      </c>
      <c r="K49" s="6" t="s">
        <v>439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I50" s="6" t="s">
        <v>439</v>
      </c>
      <c r="J50" s="6" t="s">
        <v>439</v>
      </c>
      <c r="K50" s="6" t="s">
        <v>439</v>
      </c>
      <c r="L50" t="s">
        <v>365</v>
      </c>
    </row>
    <row r="51" spans="1:16" x14ac:dyDescent="0.25">
      <c r="A51">
        <v>14</v>
      </c>
      <c r="B51" t="s">
        <v>44</v>
      </c>
      <c r="E51" t="s">
        <v>214</v>
      </c>
      <c r="G51" t="s">
        <v>214</v>
      </c>
      <c r="H51" t="s">
        <v>214</v>
      </c>
      <c r="J51" s="6" t="s">
        <v>439</v>
      </c>
      <c r="K51" s="6" t="s">
        <v>439</v>
      </c>
      <c r="L51" t="s">
        <v>372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E52" s="6" t="s">
        <v>439</v>
      </c>
      <c r="F52" t="s">
        <v>214</v>
      </c>
      <c r="H52" t="s">
        <v>214</v>
      </c>
      <c r="I52" s="6" t="s">
        <v>439</v>
      </c>
      <c r="J52" s="6" t="s">
        <v>439</v>
      </c>
      <c r="K52" s="6" t="s">
        <v>439</v>
      </c>
    </row>
    <row r="53" spans="1:16" x14ac:dyDescent="0.25">
      <c r="A53">
        <v>16</v>
      </c>
      <c r="B53" t="s">
        <v>46</v>
      </c>
      <c r="C53" t="s">
        <v>214</v>
      </c>
      <c r="D53" t="s">
        <v>214</v>
      </c>
      <c r="J53" t="s">
        <v>214</v>
      </c>
      <c r="K53" s="6" t="s">
        <v>439</v>
      </c>
      <c r="L53" t="s">
        <v>357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0.8</v>
      </c>
      <c r="D58">
        <f t="shared" si="1"/>
        <v>0.6</v>
      </c>
      <c r="E58">
        <f t="shared" si="1"/>
        <v>0.2</v>
      </c>
      <c r="F58">
        <f t="shared" si="1"/>
        <v>0.2</v>
      </c>
      <c r="G58">
        <f t="shared" si="1"/>
        <v>0</v>
      </c>
      <c r="H58">
        <f t="shared" si="1"/>
        <v>0.4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0.32077525105409999</v>
      </c>
      <c r="N58">
        <f>(PRODUCT(N38:N42))^(1/5)</f>
        <v>0.3995996549010275</v>
      </c>
      <c r="O58">
        <f>AVERAGE(O38:O42)</f>
        <v>-0.49379914645165995</v>
      </c>
      <c r="P58">
        <f>AVERAGE(P38:P42)</f>
        <v>-0.30295064456379495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1.0711345602652056</v>
      </c>
      <c r="P60">
        <f>_xlfn.STDEV.P(P38:P42)</f>
        <v>1.0625994875107525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34" workbookViewId="0">
      <selection activeCell="H56" sqref="H56"/>
    </sheetView>
  </sheetViews>
  <sheetFormatPr defaultRowHeight="14.4" x14ac:dyDescent="0.25"/>
  <cols>
    <col min="12" max="12" width="21.10937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4770</v>
      </c>
      <c r="D3" s="12">
        <v>5206</v>
      </c>
      <c r="E3" s="12">
        <v>2885</v>
      </c>
      <c r="F3" s="12">
        <v>7564</v>
      </c>
      <c r="G3" s="12">
        <v>81</v>
      </c>
      <c r="H3" s="12">
        <v>5671</v>
      </c>
      <c r="I3" s="12">
        <v>2360</v>
      </c>
      <c r="J3" s="12">
        <v>8058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8.2304526748971183E-3</v>
      </c>
      <c r="D5" s="5">
        <f>K5/3/3/3/3/3/3/3</f>
        <v>2.4691358024691357E-2</v>
      </c>
      <c r="E5" s="5">
        <f>K5/3/3/3/3/3/3</f>
        <v>7.407407407407407E-2</v>
      </c>
      <c r="F5" s="5">
        <f>K5/3/3/3/3/3</f>
        <v>0.22222222222222221</v>
      </c>
      <c r="G5" s="5">
        <f>K5/3/3/3/3</f>
        <v>0.66666666666666663</v>
      </c>
      <c r="H5" s="5">
        <f>K5/3/3/3</f>
        <v>2</v>
      </c>
      <c r="I5" s="5">
        <f>K5/3/3</f>
        <v>6</v>
      </c>
      <c r="J5" s="5">
        <f>K5/3</f>
        <v>18</v>
      </c>
      <c r="K5" s="5">
        <v>54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-2.0845762779343309</v>
      </c>
      <c r="D6" s="5">
        <f t="shared" ref="D6:K6" si="0">LOG10(D5)</f>
        <v>-1.6074550232146685</v>
      </c>
      <c r="E6" s="5">
        <f t="shared" si="0"/>
        <v>-1.1303337684950061</v>
      </c>
      <c r="F6" s="5">
        <f t="shared" si="0"/>
        <v>-0.65321251377534373</v>
      </c>
      <c r="G6" s="5">
        <f t="shared" si="0"/>
        <v>-0.17609125905568127</v>
      </c>
      <c r="H6" s="5">
        <f t="shared" si="0"/>
        <v>0.3010299956639812</v>
      </c>
      <c r="I6" s="5">
        <f t="shared" si="0"/>
        <v>0.77815125038364363</v>
      </c>
      <c r="J6" s="5">
        <f t="shared" si="0"/>
        <v>1.255272505103306</v>
      </c>
      <c r="K6" s="5">
        <f t="shared" si="0"/>
        <v>1.7323937598229686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1.425556220221298E-2</v>
      </c>
      <c r="N7" s="1">
        <f>(E5*D5)^0.5</f>
        <v>4.2766686606638946E-2</v>
      </c>
      <c r="O7" s="1">
        <f>(LOG10(C5)+LOG10(D5))/2</f>
        <v>-1.8460156505744996</v>
      </c>
      <c r="P7" s="1">
        <f>(LOG10(E5)+LOG10(D5))/2</f>
        <v>-1.3688943958548374</v>
      </c>
    </row>
    <row r="8" spans="1:16" x14ac:dyDescent="0.25">
      <c r="A8">
        <v>2</v>
      </c>
      <c r="B8" t="s">
        <v>32</v>
      </c>
      <c r="C8" s="9" t="s">
        <v>214</v>
      </c>
      <c r="D8" s="9" t="s">
        <v>214</v>
      </c>
      <c r="E8" s="7"/>
      <c r="F8" s="9" t="s">
        <v>214</v>
      </c>
      <c r="G8" s="7"/>
      <c r="H8" s="9" t="s">
        <v>214</v>
      </c>
      <c r="I8" s="6" t="s">
        <v>439</v>
      </c>
      <c r="J8" s="6" t="s">
        <v>439</v>
      </c>
      <c r="K8" s="6" t="s">
        <v>439</v>
      </c>
      <c r="L8" s="7" t="s">
        <v>314</v>
      </c>
      <c r="M8">
        <f>(C5*D5)^0.5</f>
        <v>1.425556220221298E-2</v>
      </c>
      <c r="N8" s="1">
        <f>(C5*D5)^0.5</f>
        <v>1.425556220221298E-2</v>
      </c>
      <c r="O8" s="1">
        <f>(LOG10(C5)+LOG10(D5))/2</f>
        <v>-1.8460156505744996</v>
      </c>
      <c r="P8" s="1">
        <f>(LOG10(C5)+LOG10(D5))/2</f>
        <v>-1.8460156505744996</v>
      </c>
    </row>
    <row r="9" spans="1:16" x14ac:dyDescent="0.25">
      <c r="A9">
        <v>3</v>
      </c>
      <c r="B9" t="s">
        <v>33</v>
      </c>
      <c r="C9" s="9" t="s">
        <v>214</v>
      </c>
      <c r="D9" s="9" t="s">
        <v>214</v>
      </c>
      <c r="F9" s="7"/>
      <c r="G9" s="7"/>
      <c r="H9" s="6" t="s">
        <v>439</v>
      </c>
      <c r="I9" s="6" t="s">
        <v>439</v>
      </c>
      <c r="J9" s="6" t="s">
        <v>439</v>
      </c>
      <c r="K9" s="6" t="s">
        <v>439</v>
      </c>
      <c r="L9" s="7" t="s">
        <v>398</v>
      </c>
      <c r="M9">
        <f>(E5*F5)^0.5</f>
        <v>0.12830005981991682</v>
      </c>
      <c r="N9" s="1">
        <f>(E5*F5)^0.5</f>
        <v>0.12830005981991682</v>
      </c>
      <c r="O9" s="1">
        <f>(LOG10(E5)+LOG10(F5))/2</f>
        <v>-0.89177314113517492</v>
      </c>
      <c r="P9" s="1">
        <f>(LOG10(E5)+LOG10(F5))/2</f>
        <v>-0.89177314113517492</v>
      </c>
    </row>
    <row r="10" spans="1:16" x14ac:dyDescent="0.25">
      <c r="A10">
        <v>4</v>
      </c>
      <c r="B10" t="s">
        <v>34</v>
      </c>
      <c r="C10" t="s">
        <v>214</v>
      </c>
      <c r="D10" t="s">
        <v>214</v>
      </c>
      <c r="G10" t="s">
        <v>214</v>
      </c>
      <c r="H10" s="6" t="s">
        <v>439</v>
      </c>
      <c r="I10" s="6" t="s">
        <v>439</v>
      </c>
      <c r="J10" s="6" t="s">
        <v>439</v>
      </c>
      <c r="K10" s="6" t="s">
        <v>439</v>
      </c>
      <c r="L10" t="s">
        <v>433</v>
      </c>
      <c r="M10">
        <f>(G5*H5)^0.5</f>
        <v>1.1547005383792515</v>
      </c>
      <c r="N10" s="1" t="e">
        <f>(K5*#REF!)^0.5</f>
        <v>#REF!</v>
      </c>
      <c r="O10" s="1">
        <f>(LOG10(G5)+LOG10(H5))/2</f>
        <v>6.2469368304149966E-2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214</v>
      </c>
      <c r="D11" t="s">
        <v>214</v>
      </c>
      <c r="F11" s="6" t="s">
        <v>439</v>
      </c>
      <c r="H11" s="6" t="s">
        <v>439</v>
      </c>
      <c r="I11" t="s">
        <v>214</v>
      </c>
      <c r="J11" s="6" t="s">
        <v>439</v>
      </c>
      <c r="K11" s="6" t="s">
        <v>439</v>
      </c>
      <c r="L11" t="s">
        <v>409</v>
      </c>
      <c r="N11" s="1"/>
      <c r="O11" s="1"/>
      <c r="P11" s="1"/>
    </row>
    <row r="12" spans="1:16" x14ac:dyDescent="0.25">
      <c r="A12">
        <v>6</v>
      </c>
      <c r="B12" t="s">
        <v>36</v>
      </c>
      <c r="D12" t="s">
        <v>214</v>
      </c>
      <c r="E12" t="s">
        <v>214</v>
      </c>
      <c r="G12" s="6" t="s">
        <v>439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410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214</v>
      </c>
      <c r="D13" t="s">
        <v>214</v>
      </c>
      <c r="E13" t="s">
        <v>18</v>
      </c>
      <c r="F13" t="s">
        <v>18</v>
      </c>
      <c r="G13" t="s">
        <v>18</v>
      </c>
      <c r="H13" t="s">
        <v>18</v>
      </c>
      <c r="I13" t="s">
        <v>214</v>
      </c>
      <c r="J13" s="6" t="s">
        <v>439</v>
      </c>
      <c r="K13" s="6" t="s">
        <v>439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214</v>
      </c>
      <c r="D14" t="s">
        <v>214</v>
      </c>
      <c r="E14" s="6" t="s">
        <v>439</v>
      </c>
      <c r="F14" t="s">
        <v>214</v>
      </c>
      <c r="G14" t="s">
        <v>214</v>
      </c>
      <c r="J14" s="6" t="s">
        <v>439</v>
      </c>
      <c r="K14" s="6" t="s">
        <v>439</v>
      </c>
      <c r="L14" t="s">
        <v>317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214</v>
      </c>
      <c r="D15" t="s">
        <v>214</v>
      </c>
      <c r="F15" t="s">
        <v>214</v>
      </c>
      <c r="G15" t="s">
        <v>214</v>
      </c>
      <c r="H15" t="s">
        <v>214</v>
      </c>
      <c r="I15" t="s">
        <v>214</v>
      </c>
      <c r="J15" s="6" t="s">
        <v>439</v>
      </c>
      <c r="K15" s="6" t="s">
        <v>439</v>
      </c>
      <c r="L15" t="s">
        <v>321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214</v>
      </c>
      <c r="D16" t="s">
        <v>214</v>
      </c>
      <c r="E16" t="s">
        <v>18</v>
      </c>
      <c r="F16" t="s">
        <v>18</v>
      </c>
      <c r="G16" t="s">
        <v>18</v>
      </c>
      <c r="H16" t="s">
        <v>18</v>
      </c>
      <c r="I16" t="s">
        <v>214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214</v>
      </c>
      <c r="D17" t="s">
        <v>214</v>
      </c>
      <c r="E17" s="6"/>
      <c r="F17" s="20" t="s">
        <v>19</v>
      </c>
      <c r="G17" s="9" t="s">
        <v>19</v>
      </c>
      <c r="H17" s="20" t="s">
        <v>19</v>
      </c>
      <c r="I17" s="6" t="s">
        <v>439</v>
      </c>
      <c r="J17" s="6" t="s">
        <v>439</v>
      </c>
      <c r="K17" s="6" t="s">
        <v>439</v>
      </c>
      <c r="L17" t="s">
        <v>323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18</v>
      </c>
      <c r="D18" t="s">
        <v>18</v>
      </c>
      <c r="E18" t="s">
        <v>214</v>
      </c>
      <c r="J18" s="6" t="s">
        <v>439</v>
      </c>
      <c r="K18" s="6" t="s">
        <v>439</v>
      </c>
      <c r="L18" t="s">
        <v>312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214</v>
      </c>
      <c r="D19" t="s">
        <v>214</v>
      </c>
      <c r="H19" s="6" t="s">
        <v>439</v>
      </c>
      <c r="I19" s="6" t="s">
        <v>439</v>
      </c>
      <c r="J19" s="6" t="s">
        <v>439</v>
      </c>
      <c r="K19" s="6" t="s">
        <v>439</v>
      </c>
      <c r="L19" t="s">
        <v>312</v>
      </c>
      <c r="N19" s="1"/>
      <c r="O19" s="1"/>
      <c r="P19" s="1"/>
    </row>
    <row r="20" spans="1:16" x14ac:dyDescent="0.25">
      <c r="A20">
        <v>14</v>
      </c>
      <c r="B20" t="s">
        <v>44</v>
      </c>
      <c r="D20" t="s">
        <v>214</v>
      </c>
      <c r="E20" t="s">
        <v>214</v>
      </c>
      <c r="G20" t="s">
        <v>214</v>
      </c>
      <c r="H20" t="s">
        <v>214</v>
      </c>
      <c r="I20" s="6" t="s">
        <v>439</v>
      </c>
      <c r="J20" s="6" t="s">
        <v>439</v>
      </c>
      <c r="K20" s="6" t="s">
        <v>439</v>
      </c>
      <c r="L20" t="s">
        <v>312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214</v>
      </c>
      <c r="D21" t="s">
        <v>214</v>
      </c>
      <c r="F21" s="6" t="s">
        <v>439</v>
      </c>
      <c r="G21" s="6" t="s">
        <v>439</v>
      </c>
      <c r="H21" s="6" t="s">
        <v>439</v>
      </c>
      <c r="I21" s="6" t="s">
        <v>439</v>
      </c>
      <c r="J21" s="6" t="s">
        <v>439</v>
      </c>
      <c r="K21" s="6" t="s">
        <v>439</v>
      </c>
      <c r="L21" t="s">
        <v>330</v>
      </c>
      <c r="N21" s="1"/>
      <c r="O21" s="1"/>
      <c r="P21" s="1"/>
    </row>
    <row r="22" spans="1:16" x14ac:dyDescent="0.25">
      <c r="A22">
        <v>16</v>
      </c>
      <c r="B22" t="s">
        <v>46</v>
      </c>
      <c r="C22" s="9" t="s">
        <v>214</v>
      </c>
      <c r="D22" s="9" t="s">
        <v>214</v>
      </c>
      <c r="E22" s="7"/>
      <c r="F22" s="9" t="s">
        <v>214</v>
      </c>
      <c r="G22" s="7"/>
      <c r="H22" s="9" t="s">
        <v>214</v>
      </c>
      <c r="I22" s="6" t="s">
        <v>439</v>
      </c>
      <c r="J22" s="6" t="s">
        <v>439</v>
      </c>
      <c r="K22" s="6" t="s">
        <v>439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3.4641016151377544</v>
      </c>
      <c r="N26" s="1">
        <f>(I5*J5)^0.5</f>
        <v>10.392304845413264</v>
      </c>
      <c r="O26" s="1">
        <f>(LOG10(H5)+LOG10(I5))/2</f>
        <v>0.53959062302381244</v>
      </c>
      <c r="P26" s="1">
        <f>(LOG10(I5)+LOG10(J5))/2</f>
        <v>1.0167118777434747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0.15982735407219203</v>
      </c>
      <c r="N27" t="e">
        <f>(PRODUCT(N7:N26))^(1/5)</f>
        <v>#REF!</v>
      </c>
      <c r="O27">
        <f>AVERAGE(O7:O26)</f>
        <v>-0.79634889019124233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11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4770</v>
      </c>
      <c r="D36" s="12">
        <v>5206</v>
      </c>
      <c r="E36" s="12">
        <v>2885</v>
      </c>
      <c r="F36" s="12">
        <v>7564</v>
      </c>
      <c r="G36" s="12">
        <v>81</v>
      </c>
      <c r="H36" s="12">
        <v>5671</v>
      </c>
      <c r="I36" s="12">
        <v>2360</v>
      </c>
      <c r="J36" s="12">
        <v>8058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8.2304526748971183E-3</v>
      </c>
      <c r="D37" s="5">
        <f>K37/3/3/3/3/3/3/3</f>
        <v>2.4691358024691357E-2</v>
      </c>
      <c r="E37" s="5">
        <f>K37/3/3/3/3/3/3</f>
        <v>7.407407407407407E-2</v>
      </c>
      <c r="F37" s="5">
        <f>K37/3/3/3/3/3</f>
        <v>0.22222222222222221</v>
      </c>
      <c r="G37" s="5">
        <f>K37/3/3/3/3</f>
        <v>0.66666666666666663</v>
      </c>
      <c r="H37" s="5">
        <f>K37/3/3/3</f>
        <v>2</v>
      </c>
      <c r="I37" s="5">
        <f>K37/3/3</f>
        <v>6</v>
      </c>
      <c r="J37" s="5">
        <f>K37/3</f>
        <v>18</v>
      </c>
      <c r="K37" s="5">
        <v>54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4.2766686606638946E-2</v>
      </c>
      <c r="N38" s="1">
        <f>(E37*F37)^0.5</f>
        <v>0.12830005981991682</v>
      </c>
      <c r="O38" s="1">
        <f>(LOG10(E37)+LOG10(D37))/2</f>
        <v>-1.3688943958548374</v>
      </c>
      <c r="P38" s="1">
        <f>(LOG10(E37)+LOG10(F37))/2</f>
        <v>-0.89177314113517492</v>
      </c>
    </row>
    <row r="39" spans="1:16" x14ac:dyDescent="0.25">
      <c r="A39">
        <v>2</v>
      </c>
      <c r="B39" t="s">
        <v>32</v>
      </c>
      <c r="C39" s="9" t="s">
        <v>214</v>
      </c>
      <c r="D39" s="9" t="s">
        <v>214</v>
      </c>
      <c r="E39" s="7"/>
      <c r="G39" s="9" t="s">
        <v>214</v>
      </c>
      <c r="H39" s="9" t="s">
        <v>214</v>
      </c>
      <c r="I39" s="6" t="s">
        <v>439</v>
      </c>
      <c r="J39" s="6" t="s">
        <v>439</v>
      </c>
      <c r="K39" s="6" t="s">
        <v>439</v>
      </c>
      <c r="L39" s="7"/>
      <c r="M39">
        <f>(E37*F37)^0.5</f>
        <v>0.12830005981991682</v>
      </c>
      <c r="N39" s="1">
        <f>(E37*F37)^0.5</f>
        <v>0.12830005981991682</v>
      </c>
      <c r="O39" s="1">
        <f>(LOG10(E37)+LOG10(F37))/2</f>
        <v>-0.89177314113517492</v>
      </c>
      <c r="P39" s="1">
        <f>(LOG10(E37)+LOG10(F37))/2</f>
        <v>-0.89177314113517492</v>
      </c>
    </row>
    <row r="40" spans="1:16" x14ac:dyDescent="0.25">
      <c r="A40">
        <v>3</v>
      </c>
      <c r="B40" t="s">
        <v>33</v>
      </c>
      <c r="C40" s="9" t="s">
        <v>214</v>
      </c>
      <c r="D40" t="s">
        <v>214</v>
      </c>
      <c r="F40" s="7"/>
      <c r="G40" s="7"/>
      <c r="H40" s="7"/>
      <c r="I40" s="6" t="s">
        <v>439</v>
      </c>
      <c r="J40" s="6" t="s">
        <v>439</v>
      </c>
      <c r="K40" s="6" t="s">
        <v>439</v>
      </c>
      <c r="L40" s="7" t="s">
        <v>181</v>
      </c>
      <c r="M40">
        <f>(E37*F37)^0.5</f>
        <v>0.12830005981991682</v>
      </c>
      <c r="N40" s="1">
        <f>(E37*F37)^0.5</f>
        <v>0.12830005981991682</v>
      </c>
      <c r="O40" s="1">
        <f>(LOG10(E37)+LOG10(F37))/2</f>
        <v>-0.89177314113517492</v>
      </c>
      <c r="P40" s="1">
        <f>(LOG10(E37)+LOG10(F37))/2</f>
        <v>-0.89177314113517492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I41" s="9" t="s">
        <v>214</v>
      </c>
      <c r="J41" s="6" t="s">
        <v>439</v>
      </c>
      <c r="K41" s="6" t="s">
        <v>439</v>
      </c>
      <c r="L41" s="7"/>
      <c r="M41">
        <f>(J37*K37)^0.5</f>
        <v>31.176914536239792</v>
      </c>
      <c r="N41" s="1">
        <f>(J37*K37)^0.5</f>
        <v>31.176914536239792</v>
      </c>
      <c r="O41" s="1">
        <f>(LOG10(J37)+LOG10(K37))/2</f>
        <v>1.4938331324631373</v>
      </c>
      <c r="P41" s="1">
        <f>(LOG10(J37)+LOG10(K37))/2</f>
        <v>1.4938331324631373</v>
      </c>
    </row>
    <row r="42" spans="1:16" x14ac:dyDescent="0.25">
      <c r="A42">
        <v>5</v>
      </c>
      <c r="B42" t="s">
        <v>35</v>
      </c>
      <c r="C42" t="s">
        <v>214</v>
      </c>
      <c r="D42" t="s">
        <v>214</v>
      </c>
      <c r="F42" t="s">
        <v>214</v>
      </c>
      <c r="J42" s="6" t="s">
        <v>439</v>
      </c>
      <c r="K42" s="6" t="s">
        <v>439</v>
      </c>
      <c r="L42" s="6" t="s">
        <v>320</v>
      </c>
      <c r="M42">
        <f>(H37*I37)^0.5</f>
        <v>3.4641016151377544</v>
      </c>
      <c r="N42" s="1">
        <f>(H37*I37)^0.5</f>
        <v>3.4641016151377544</v>
      </c>
      <c r="O42" s="1">
        <f>(LOG10(H37)+LOG10(I37))/2</f>
        <v>0.53959062302381244</v>
      </c>
      <c r="P42" s="1">
        <f>(LOG10(I37)+LOG10(J37))/2</f>
        <v>1.0167118777434747</v>
      </c>
    </row>
    <row r="43" spans="1:16" x14ac:dyDescent="0.25">
      <c r="A43">
        <v>6</v>
      </c>
      <c r="B43" t="s">
        <v>36</v>
      </c>
      <c r="D43" t="s">
        <v>214</v>
      </c>
      <c r="E43" t="s">
        <v>214</v>
      </c>
      <c r="G43" s="6" t="s">
        <v>439</v>
      </c>
      <c r="H43" s="6" t="s">
        <v>439</v>
      </c>
      <c r="I43" s="6" t="s">
        <v>439</v>
      </c>
      <c r="J43" s="6" t="s">
        <v>439</v>
      </c>
      <c r="K43" s="6" t="s">
        <v>439</v>
      </c>
      <c r="L43" s="7" t="s">
        <v>410</v>
      </c>
    </row>
    <row r="44" spans="1:16" x14ac:dyDescent="0.25">
      <c r="A44">
        <v>7</v>
      </c>
      <c r="B44" t="s">
        <v>37</v>
      </c>
      <c r="C44" t="s">
        <v>214</v>
      </c>
      <c r="D44" t="s">
        <v>214</v>
      </c>
      <c r="E44" t="s">
        <v>18</v>
      </c>
      <c r="F44" t="s">
        <v>18</v>
      </c>
      <c r="G44" t="s">
        <v>18</v>
      </c>
      <c r="H44" t="s">
        <v>18</v>
      </c>
      <c r="I44" t="s">
        <v>214</v>
      </c>
      <c r="J44" s="6" t="s">
        <v>439</v>
      </c>
      <c r="K44" s="6" t="s">
        <v>439</v>
      </c>
    </row>
    <row r="45" spans="1:16" x14ac:dyDescent="0.25">
      <c r="A45">
        <v>8</v>
      </c>
      <c r="B45" t="s">
        <v>38</v>
      </c>
      <c r="C45" t="s">
        <v>214</v>
      </c>
      <c r="E45" s="6" t="s">
        <v>439</v>
      </c>
      <c r="F45" t="s">
        <v>214</v>
      </c>
      <c r="G45" t="s">
        <v>214</v>
      </c>
      <c r="H45" s="6" t="s">
        <v>439</v>
      </c>
      <c r="J45" s="6" t="s">
        <v>439</v>
      </c>
      <c r="K45" s="6" t="s">
        <v>439</v>
      </c>
      <c r="L45" t="s">
        <v>317</v>
      </c>
    </row>
    <row r="46" spans="1:16" x14ac:dyDescent="0.25">
      <c r="A46">
        <v>9</v>
      </c>
      <c r="B46" t="s">
        <v>39</v>
      </c>
      <c r="C46" t="s">
        <v>214</v>
      </c>
      <c r="D46" t="s">
        <v>214</v>
      </c>
      <c r="H46" t="s">
        <v>214</v>
      </c>
      <c r="I46" t="s">
        <v>214</v>
      </c>
      <c r="J46" s="6" t="s">
        <v>439</v>
      </c>
      <c r="K46" s="6" t="s">
        <v>439</v>
      </c>
      <c r="L46" t="s">
        <v>322</v>
      </c>
    </row>
    <row r="47" spans="1:16" x14ac:dyDescent="0.25">
      <c r="A47">
        <v>10</v>
      </c>
      <c r="B47" t="s">
        <v>40</v>
      </c>
      <c r="C47" t="s">
        <v>214</v>
      </c>
      <c r="D47" t="s">
        <v>214</v>
      </c>
      <c r="E47" t="s">
        <v>18</v>
      </c>
      <c r="F47" t="s">
        <v>18</v>
      </c>
      <c r="G47" t="s">
        <v>18</v>
      </c>
      <c r="H47" t="s">
        <v>18</v>
      </c>
      <c r="I47" t="s">
        <v>214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214</v>
      </c>
      <c r="D48" t="s">
        <v>214</v>
      </c>
      <c r="E48" s="6" t="s">
        <v>439</v>
      </c>
      <c r="F48" s="6" t="s">
        <v>439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323</v>
      </c>
    </row>
    <row r="49" spans="1:16" x14ac:dyDescent="0.25">
      <c r="A49">
        <v>12</v>
      </c>
      <c r="B49" t="s">
        <v>42</v>
      </c>
      <c r="C49" t="s">
        <v>214</v>
      </c>
      <c r="D49" t="s">
        <v>214</v>
      </c>
      <c r="H49" t="s">
        <v>214</v>
      </c>
      <c r="I49" t="s">
        <v>214</v>
      </c>
      <c r="J49" s="6" t="s">
        <v>439</v>
      </c>
      <c r="K49" s="6" t="s">
        <v>439</v>
      </c>
      <c r="L49" t="s">
        <v>313</v>
      </c>
    </row>
    <row r="50" spans="1:16" x14ac:dyDescent="0.25">
      <c r="A50">
        <v>13</v>
      </c>
      <c r="B50" t="s">
        <v>43</v>
      </c>
      <c r="C50" t="s">
        <v>214</v>
      </c>
      <c r="D50" t="s">
        <v>214</v>
      </c>
      <c r="G50" s="6" t="s">
        <v>439</v>
      </c>
      <c r="H50" s="6" t="s">
        <v>439</v>
      </c>
      <c r="I50" s="6" t="s">
        <v>439</v>
      </c>
      <c r="J50" s="6" t="s">
        <v>439</v>
      </c>
      <c r="K50" s="6" t="s">
        <v>439</v>
      </c>
    </row>
    <row r="51" spans="1:16" x14ac:dyDescent="0.25">
      <c r="A51">
        <v>14</v>
      </c>
      <c r="B51" t="s">
        <v>44</v>
      </c>
      <c r="D51" t="s">
        <v>214</v>
      </c>
      <c r="G51" t="s">
        <v>214</v>
      </c>
      <c r="H51" t="s">
        <v>214</v>
      </c>
      <c r="I51" s="6" t="s">
        <v>439</v>
      </c>
      <c r="J51" s="6" t="s">
        <v>439</v>
      </c>
      <c r="K51" s="6" t="s">
        <v>439</v>
      </c>
      <c r="L51" t="s">
        <v>312</v>
      </c>
    </row>
    <row r="52" spans="1:16" x14ac:dyDescent="0.25">
      <c r="A52">
        <v>15</v>
      </c>
      <c r="B52" t="s">
        <v>45</v>
      </c>
      <c r="C52" t="s">
        <v>214</v>
      </c>
      <c r="D52" t="s">
        <v>214</v>
      </c>
      <c r="F52" t="s">
        <v>214</v>
      </c>
      <c r="G52" t="s">
        <v>214</v>
      </c>
      <c r="H52" s="6" t="s">
        <v>439</v>
      </c>
      <c r="I52" s="6" t="s">
        <v>439</v>
      </c>
      <c r="J52" s="6" t="s">
        <v>439</v>
      </c>
      <c r="K52" s="6" t="s">
        <v>439</v>
      </c>
      <c r="L52" t="s">
        <v>330</v>
      </c>
    </row>
    <row r="53" spans="1:16" x14ac:dyDescent="0.25">
      <c r="A53">
        <v>16</v>
      </c>
      <c r="B53" t="s">
        <v>46</v>
      </c>
      <c r="C53" s="9" t="s">
        <v>214</v>
      </c>
      <c r="D53" s="9" t="s">
        <v>214</v>
      </c>
      <c r="E53" s="7"/>
      <c r="G53" s="9" t="s">
        <v>214</v>
      </c>
      <c r="H53" s="9" t="s">
        <v>214</v>
      </c>
      <c r="I53" s="6" t="s">
        <v>439</v>
      </c>
      <c r="J53" s="6" t="s">
        <v>439</v>
      </c>
      <c r="K53" s="6" t="s">
        <v>439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</v>
      </c>
      <c r="F58">
        <f t="shared" si="1"/>
        <v>0.2</v>
      </c>
      <c r="G58">
        <f t="shared" si="1"/>
        <v>0.2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0.59730563989384144</v>
      </c>
      <c r="N58">
        <f>(PRODUCT(N38:N42))^(1/5)</f>
        <v>0.74408211602260288</v>
      </c>
      <c r="O58">
        <f>AVERAGE(O38:O42)</f>
        <v>-0.22380338452764742</v>
      </c>
      <c r="P58">
        <f>AVERAGE(P38:P42)</f>
        <v>-3.2954882639782565E-2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5" workbookViewId="0">
      <selection activeCell="K38" sqref="K38:K53"/>
    </sheetView>
  </sheetViews>
  <sheetFormatPr defaultRowHeight="14.4" x14ac:dyDescent="0.25"/>
  <cols>
    <col min="3" max="4" width="9" style="17"/>
    <col min="12" max="12" width="20.33203125" customWidth="1"/>
    <col min="13" max="16" width="12.1093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8">
        <v>4488</v>
      </c>
      <c r="D3" s="18">
        <v>1268</v>
      </c>
      <c r="E3" s="10">
        <v>6857</v>
      </c>
      <c r="F3" s="10">
        <v>8274</v>
      </c>
      <c r="G3" s="10">
        <v>4063</v>
      </c>
      <c r="H3" s="10">
        <v>1652</v>
      </c>
      <c r="I3" s="10">
        <v>7341</v>
      </c>
      <c r="J3" s="10">
        <v>8757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s="17" t="s">
        <v>6</v>
      </c>
      <c r="D4" s="17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19">
        <v>0</v>
      </c>
      <c r="D5" s="19">
        <v>0</v>
      </c>
      <c r="E5" s="5">
        <f>K5/3/3/3/3/3/3</f>
        <v>0.21947873799725651</v>
      </c>
      <c r="F5" s="5">
        <f>K5/3/3/3/3/3</f>
        <v>0.65843621399176955</v>
      </c>
      <c r="G5" s="5">
        <f>K5/3/3/3/3</f>
        <v>1.9753086419753088</v>
      </c>
      <c r="H5" s="5">
        <f>K5/3/3/3</f>
        <v>5.9259259259259265</v>
      </c>
      <c r="I5" s="5">
        <f>K5/3/3</f>
        <v>17.777777777777779</v>
      </c>
      <c r="J5" s="5">
        <f>K5/3</f>
        <v>53.333333333333336</v>
      </c>
      <c r="K5" s="5">
        <v>160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19"/>
      <c r="D6" s="19"/>
      <c r="E6" s="5">
        <f t="shared" ref="E6:K6" si="0">LOG10(E5)</f>
        <v>-0.65860754566204982</v>
      </c>
      <c r="F6" s="5">
        <f t="shared" si="0"/>
        <v>-0.18148629094238741</v>
      </c>
      <c r="G6" s="5">
        <f t="shared" si="0"/>
        <v>0.29563496377727505</v>
      </c>
      <c r="H6" s="5">
        <f t="shared" si="0"/>
        <v>0.77275621849693754</v>
      </c>
      <c r="I6" s="5">
        <f t="shared" si="0"/>
        <v>1.2498774732166</v>
      </c>
      <c r="J6" s="5">
        <f t="shared" si="0"/>
        <v>1.7269987279362624</v>
      </c>
      <c r="K6" s="5">
        <f t="shared" si="0"/>
        <v>2.2041199826559246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t="s">
        <v>18</v>
      </c>
      <c r="D8" t="s">
        <v>19</v>
      </c>
      <c r="E8" s="6" t="s">
        <v>439</v>
      </c>
      <c r="F8" t="s">
        <v>18</v>
      </c>
      <c r="G8" t="s">
        <v>19</v>
      </c>
      <c r="H8" s="6" t="s">
        <v>439</v>
      </c>
      <c r="I8" s="6" t="s">
        <v>439</v>
      </c>
      <c r="J8" s="6" t="s">
        <v>439</v>
      </c>
      <c r="K8" s="6" t="s">
        <v>439</v>
      </c>
      <c r="L8" s="15" t="s">
        <v>69</v>
      </c>
      <c r="M8">
        <f>(C5*D5)^0.5</f>
        <v>0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s="6" t="s">
        <v>439</v>
      </c>
      <c r="K9" s="6" t="s">
        <v>439</v>
      </c>
      <c r="L9" s="7" t="s">
        <v>186</v>
      </c>
      <c r="M9">
        <f>(E5*F5)^0.5</f>
        <v>0.38014832539234616</v>
      </c>
      <c r="N9" s="1">
        <f>(E5*F5)^0.5</f>
        <v>0.38014832539234616</v>
      </c>
      <c r="O9" s="1">
        <f>(LOG10(E5)+LOG10(F5))/2</f>
        <v>-0.42004691830221863</v>
      </c>
      <c r="P9" s="1">
        <f>(LOG10(E5)+LOG10(F5))/2</f>
        <v>-0.42004691830221863</v>
      </c>
    </row>
    <row r="10" spans="1:16" x14ac:dyDescent="0.25">
      <c r="A10">
        <v>4</v>
      </c>
      <c r="B10" t="s">
        <v>34</v>
      </c>
      <c r="C10" t="s">
        <v>18</v>
      </c>
      <c r="D10" t="s">
        <v>18</v>
      </c>
      <c r="E10" t="s">
        <v>19</v>
      </c>
      <c r="F10" t="s">
        <v>18</v>
      </c>
      <c r="G10" t="s">
        <v>18</v>
      </c>
      <c r="H10" t="s">
        <v>18</v>
      </c>
      <c r="I10" t="s">
        <v>18</v>
      </c>
      <c r="J10" s="6" t="s">
        <v>439</v>
      </c>
      <c r="K10" s="6" t="s">
        <v>439</v>
      </c>
      <c r="L10" t="s">
        <v>50</v>
      </c>
      <c r="M10">
        <f>(G5*H5)^0.5</f>
        <v>3.4213349285311159</v>
      </c>
      <c r="N10" s="1" t="e">
        <f>(K5*#REF!)^0.5</f>
        <v>#REF!</v>
      </c>
      <c r="O10" s="1">
        <f>(LOG10(G5)+LOG10(H5))/2</f>
        <v>0.53419559113710635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18</v>
      </c>
      <c r="G11" s="6" t="s">
        <v>439</v>
      </c>
      <c r="H11" t="s">
        <v>19</v>
      </c>
      <c r="I11" s="6" t="s">
        <v>439</v>
      </c>
      <c r="J11" s="6" t="s">
        <v>439</v>
      </c>
      <c r="K11" s="6" t="s">
        <v>439</v>
      </c>
      <c r="L11" t="s">
        <v>95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s="6" t="s">
        <v>439</v>
      </c>
      <c r="K12" s="6" t="s">
        <v>439</v>
      </c>
      <c r="L12" t="s">
        <v>110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18</v>
      </c>
      <c r="D13" t="s">
        <v>18</v>
      </c>
      <c r="E13" s="6" t="s">
        <v>439</v>
      </c>
      <c r="F13" s="6" t="s">
        <v>439</v>
      </c>
      <c r="G13" t="s">
        <v>19</v>
      </c>
      <c r="H13" s="6" t="s">
        <v>439</v>
      </c>
      <c r="I13" t="s">
        <v>18</v>
      </c>
      <c r="J13" s="6" t="s">
        <v>439</v>
      </c>
      <c r="K13" s="6" t="s">
        <v>439</v>
      </c>
      <c r="L13" t="s">
        <v>88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t="s">
        <v>19</v>
      </c>
      <c r="F14" t="s">
        <v>18</v>
      </c>
      <c r="G14" s="17"/>
      <c r="H14" t="s">
        <v>19</v>
      </c>
      <c r="I14" s="6" t="s">
        <v>439</v>
      </c>
      <c r="J14" s="6" t="s">
        <v>439</v>
      </c>
      <c r="K14" s="6" t="s">
        <v>439</v>
      </c>
      <c r="L14" t="s">
        <v>87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18</v>
      </c>
      <c r="D15" t="s">
        <v>18</v>
      </c>
      <c r="E15" t="s">
        <v>18</v>
      </c>
      <c r="F15" t="s">
        <v>19</v>
      </c>
      <c r="G15" s="6" t="s">
        <v>439</v>
      </c>
      <c r="H15" t="s">
        <v>18</v>
      </c>
      <c r="I15" t="s">
        <v>19</v>
      </c>
      <c r="J15" s="6" t="s">
        <v>439</v>
      </c>
      <c r="K15" s="6" t="s">
        <v>439</v>
      </c>
      <c r="L15" t="s">
        <v>80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18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18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19</v>
      </c>
      <c r="D17" t="s">
        <v>18</v>
      </c>
      <c r="E17" s="6" t="s">
        <v>439</v>
      </c>
      <c r="F17" t="s">
        <v>18</v>
      </c>
      <c r="G17" s="6" t="s">
        <v>439</v>
      </c>
      <c r="H17" t="s">
        <v>19</v>
      </c>
      <c r="I17" t="s">
        <v>18</v>
      </c>
      <c r="J17" s="6" t="s">
        <v>439</v>
      </c>
      <c r="K17" s="6" t="s">
        <v>439</v>
      </c>
      <c r="L17" t="s">
        <v>99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18</v>
      </c>
      <c r="E18" t="s">
        <v>18</v>
      </c>
      <c r="F18" t="s">
        <v>18</v>
      </c>
      <c r="G18" s="6" t="s">
        <v>439</v>
      </c>
      <c r="H18" t="s">
        <v>18</v>
      </c>
      <c r="I18" t="s">
        <v>18</v>
      </c>
      <c r="J18" s="6" t="s">
        <v>439</v>
      </c>
      <c r="K18" s="6" t="s">
        <v>439</v>
      </c>
      <c r="L18" t="s">
        <v>111</v>
      </c>
      <c r="N18" s="1"/>
      <c r="O18" s="1"/>
      <c r="P18" s="1"/>
    </row>
    <row r="19" spans="1:16" x14ac:dyDescent="0.25">
      <c r="A19">
        <v>13</v>
      </c>
      <c r="B19" t="s">
        <v>43</v>
      </c>
      <c r="C19" s="17" t="s">
        <v>19</v>
      </c>
      <c r="D19" s="17" t="s">
        <v>19</v>
      </c>
      <c r="E19" t="s">
        <v>18</v>
      </c>
      <c r="F19" t="s">
        <v>19</v>
      </c>
      <c r="G19" t="s">
        <v>18</v>
      </c>
      <c r="H19" t="s">
        <v>18</v>
      </c>
      <c r="I19" t="s">
        <v>19</v>
      </c>
      <c r="J19" s="6" t="s">
        <v>439</v>
      </c>
      <c r="K19" s="6" t="s">
        <v>439</v>
      </c>
      <c r="L19" t="s">
        <v>65</v>
      </c>
      <c r="N19" s="1"/>
      <c r="O19" s="1"/>
      <c r="P19" s="1"/>
    </row>
    <row r="20" spans="1:16" x14ac:dyDescent="0.25">
      <c r="A20">
        <v>14</v>
      </c>
      <c r="B20" t="s">
        <v>44</v>
      </c>
      <c r="C20" s="17" t="s">
        <v>18</v>
      </c>
      <c r="D20" s="17" t="s">
        <v>18</v>
      </c>
      <c r="E20" t="s">
        <v>18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s="6" t="s">
        <v>439</v>
      </c>
      <c r="L20" t="s">
        <v>60</v>
      </c>
      <c r="N20" s="1"/>
      <c r="O20" s="1"/>
      <c r="P20" s="1"/>
    </row>
    <row r="21" spans="1:16" x14ac:dyDescent="0.25">
      <c r="A21">
        <v>15</v>
      </c>
      <c r="B21" t="s">
        <v>45</v>
      </c>
      <c r="C21" s="17" t="s">
        <v>19</v>
      </c>
      <c r="D21" s="17" t="s">
        <v>18</v>
      </c>
      <c r="E21" s="6" t="s">
        <v>439</v>
      </c>
      <c r="F21" t="s">
        <v>19</v>
      </c>
      <c r="G21" t="s">
        <v>18</v>
      </c>
      <c r="H21" t="s">
        <v>19</v>
      </c>
      <c r="I21" s="6" t="s">
        <v>439</v>
      </c>
      <c r="J21" t="s">
        <v>19</v>
      </c>
      <c r="K21" s="6" t="s">
        <v>439</v>
      </c>
      <c r="L21" t="s">
        <v>50</v>
      </c>
      <c r="N21" s="1"/>
      <c r="O21" s="1"/>
      <c r="P21" s="1"/>
    </row>
    <row r="22" spans="1:16" x14ac:dyDescent="0.25">
      <c r="A22">
        <v>16</v>
      </c>
      <c r="B22" t="s">
        <v>46</v>
      </c>
      <c r="C22" s="17" t="s">
        <v>19</v>
      </c>
      <c r="D22" s="17" t="s">
        <v>18</v>
      </c>
      <c r="E22" t="s">
        <v>19</v>
      </c>
      <c r="F22" s="6" t="s">
        <v>439</v>
      </c>
      <c r="G22" s="6" t="s">
        <v>439</v>
      </c>
      <c r="H22" t="s">
        <v>19</v>
      </c>
      <c r="I22" s="6" t="s">
        <v>439</v>
      </c>
      <c r="K22" s="6" t="s">
        <v>439</v>
      </c>
      <c r="L22" t="s">
        <v>52</v>
      </c>
      <c r="N22" s="1"/>
      <c r="O22" s="1"/>
      <c r="P22" s="1"/>
    </row>
    <row r="23" spans="1:16" x14ac:dyDescent="0.25">
      <c r="A23">
        <v>17</v>
      </c>
      <c r="K23" s="6"/>
      <c r="N23" s="1"/>
      <c r="O23" s="1"/>
      <c r="P23" s="1"/>
    </row>
    <row r="24" spans="1:16" x14ac:dyDescent="0.25">
      <c r="A24">
        <v>18</v>
      </c>
      <c r="K24" s="6"/>
      <c r="N24" s="1"/>
      <c r="O24" s="1"/>
      <c r="P24" s="1"/>
    </row>
    <row r="25" spans="1:16" x14ac:dyDescent="0.25">
      <c r="A25">
        <v>19</v>
      </c>
      <c r="K25" s="6"/>
      <c r="N25" s="1"/>
      <c r="O25" s="1"/>
      <c r="P25" s="1"/>
    </row>
    <row r="26" spans="1:16" x14ac:dyDescent="0.25">
      <c r="A26">
        <v>20</v>
      </c>
      <c r="B26" t="s">
        <v>20</v>
      </c>
      <c r="C26" s="17" t="s">
        <v>19</v>
      </c>
      <c r="D26" s="17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/>
      <c r="L26" s="6"/>
      <c r="M26">
        <f>(H5*I5)^0.5</f>
        <v>10.264004785593349</v>
      </c>
      <c r="N26" s="1">
        <f>(I5*J5)^0.5</f>
        <v>30.792014356780044</v>
      </c>
      <c r="O26" s="1">
        <f>(LOG10(H5)+LOG10(I5))/2</f>
        <v>1.0113168458567687</v>
      </c>
      <c r="P26" s="1">
        <f>(LOG10(I5)+LOG10(J5))/2</f>
        <v>1.4884381005764311</v>
      </c>
    </row>
    <row r="27" spans="1:16" x14ac:dyDescent="0.25">
      <c r="B27" t="s">
        <v>21</v>
      </c>
      <c r="C27" s="19">
        <v>0.4</v>
      </c>
      <c r="D27" s="19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s="17" t="s">
        <v>6</v>
      </c>
      <c r="D35" s="17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8">
        <v>4488</v>
      </c>
      <c r="D36" s="18">
        <v>1268</v>
      </c>
      <c r="E36" s="10">
        <v>6857</v>
      </c>
      <c r="F36" s="10">
        <v>8274</v>
      </c>
      <c r="G36" s="10">
        <v>4063</v>
      </c>
      <c r="H36" s="10">
        <v>1652</v>
      </c>
      <c r="I36" s="10">
        <v>7341</v>
      </c>
      <c r="J36" s="10">
        <v>8757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19">
        <v>0</v>
      </c>
      <c r="D37" s="19">
        <v>0</v>
      </c>
      <c r="E37" s="5">
        <f>K37/3/3/3/3/3/3</f>
        <v>0.21947873799725651</v>
      </c>
      <c r="F37" s="5">
        <f>K37/3/3/3/3/3</f>
        <v>0.65843621399176955</v>
      </c>
      <c r="G37" s="5">
        <f>K37/3/3/3/3</f>
        <v>1.9753086419753088</v>
      </c>
      <c r="H37" s="5">
        <f>K37/3/3/3</f>
        <v>5.9259259259259265</v>
      </c>
      <c r="I37" s="5">
        <f>K37/3/3</f>
        <v>17.777777777777779</v>
      </c>
      <c r="J37" s="5">
        <f>K37/3</f>
        <v>53.333333333333336</v>
      </c>
      <c r="K37" s="5">
        <v>160</v>
      </c>
      <c r="L37" s="5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</v>
      </c>
      <c r="N38" s="1">
        <f>(E37*F37)^0.5</f>
        <v>0.38014832539234616</v>
      </c>
      <c r="O38" s="1" t="e">
        <f>(LOG10(E37)+LOG10(D37))/2</f>
        <v>#NUM!</v>
      </c>
      <c r="P38" s="1">
        <f>(LOG10(E37)+LOG10(F37))/2</f>
        <v>-0.42004691830221863</v>
      </c>
    </row>
    <row r="39" spans="1:16" x14ac:dyDescent="0.25">
      <c r="A39">
        <v>2</v>
      </c>
      <c r="B39" t="s">
        <v>32</v>
      </c>
      <c r="C39" t="s">
        <v>18</v>
      </c>
      <c r="D39" t="s">
        <v>19</v>
      </c>
      <c r="E39" s="6" t="s">
        <v>439</v>
      </c>
      <c r="F39" t="s">
        <v>19</v>
      </c>
      <c r="G39" t="s">
        <v>18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69</v>
      </c>
      <c r="M39">
        <f>(E37*F37)^0.5</f>
        <v>0.38014832539234616</v>
      </c>
      <c r="N39" s="1">
        <f>(E37*F37)^0.5</f>
        <v>0.38014832539234616</v>
      </c>
      <c r="O39" s="1">
        <f>(LOG10(E37)+LOG10(F37))/2</f>
        <v>-0.42004691830221863</v>
      </c>
      <c r="P39" s="1">
        <f>(LOG10(E37)+LOG10(F37))/2</f>
        <v>-0.42004691830221863</v>
      </c>
    </row>
    <row r="40" spans="1:16" x14ac:dyDescent="0.25">
      <c r="A40">
        <v>3</v>
      </c>
      <c r="B40" t="s">
        <v>33</v>
      </c>
      <c r="C40" s="17" t="s">
        <v>19</v>
      </c>
      <c r="D40" s="17" t="s">
        <v>19</v>
      </c>
      <c r="E40" t="s">
        <v>18</v>
      </c>
      <c r="F40" t="s">
        <v>18</v>
      </c>
      <c r="G40" t="s">
        <v>18</v>
      </c>
      <c r="H40" t="s">
        <v>18</v>
      </c>
      <c r="I40" s="7"/>
      <c r="J40" s="6" t="s">
        <v>439</v>
      </c>
      <c r="K40" s="6" t="s">
        <v>439</v>
      </c>
      <c r="L40" s="7" t="s">
        <v>186</v>
      </c>
      <c r="M40">
        <f>(E37*F37)^0.5</f>
        <v>0.38014832539234616</v>
      </c>
      <c r="N40" s="1">
        <f>(E37*F37)^0.5</f>
        <v>0.38014832539234616</v>
      </c>
      <c r="O40" s="1">
        <f>(LOG10(E37)+LOG10(F37))/2</f>
        <v>-0.42004691830221863</v>
      </c>
      <c r="P40" s="1">
        <f>(LOG10(E37)+LOG10(F37))/2</f>
        <v>-0.42004691830221863</v>
      </c>
    </row>
    <row r="41" spans="1:16" x14ac:dyDescent="0.25">
      <c r="A41">
        <v>4</v>
      </c>
      <c r="B41" t="s">
        <v>34</v>
      </c>
      <c r="C41" s="17" t="s">
        <v>19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s="17" t="s">
        <v>19</v>
      </c>
      <c r="J41" s="6" t="s">
        <v>439</v>
      </c>
      <c r="K41" s="6" t="s">
        <v>439</v>
      </c>
      <c r="L41" s="7" t="s">
        <v>74</v>
      </c>
      <c r="M41">
        <f>(J37*K37)^0.5</f>
        <v>92.376043070340131</v>
      </c>
      <c r="N41" s="1">
        <f>(J37*K37)^0.5</f>
        <v>92.376043070340131</v>
      </c>
      <c r="O41" s="1">
        <f>(LOG10(J37)+LOG10(K37))/2</f>
        <v>1.9655593552960935</v>
      </c>
      <c r="P41" s="1">
        <f>(LOG10(J37)+LOG10(K37))/2</f>
        <v>1.9655593552960935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s="6" t="s">
        <v>439</v>
      </c>
      <c r="H42" t="s">
        <v>19</v>
      </c>
      <c r="I42" s="6" t="s">
        <v>439</v>
      </c>
      <c r="J42" s="6" t="s">
        <v>439</v>
      </c>
      <c r="K42" s="6" t="s">
        <v>439</v>
      </c>
      <c r="L42" s="6" t="s">
        <v>65</v>
      </c>
      <c r="M42">
        <f>(H37*I37)^0.5</f>
        <v>10.264004785593349</v>
      </c>
      <c r="N42" s="1">
        <f>(H37*I37)^0.5</f>
        <v>10.264004785593349</v>
      </c>
      <c r="O42" s="1">
        <f>(LOG10(H37)+LOG10(I37))/2</f>
        <v>1.0113168458567687</v>
      </c>
      <c r="P42" s="1">
        <f>(LOG10(I37)+LOG10(J37))/2</f>
        <v>1.4884381005764311</v>
      </c>
    </row>
    <row r="43" spans="1:16" x14ac:dyDescent="0.25">
      <c r="A43">
        <v>6</v>
      </c>
      <c r="B43" t="s">
        <v>36</v>
      </c>
      <c r="C43" t="s">
        <v>19</v>
      </c>
      <c r="D43" t="s">
        <v>19</v>
      </c>
      <c r="E43" s="6" t="s">
        <v>439</v>
      </c>
      <c r="F43" s="6" t="s">
        <v>439</v>
      </c>
      <c r="G43" t="s">
        <v>19</v>
      </c>
      <c r="H43" s="6" t="s">
        <v>439</v>
      </c>
      <c r="I43" t="s">
        <v>19</v>
      </c>
      <c r="J43" s="6" t="s">
        <v>439</v>
      </c>
      <c r="K43" s="6" t="s">
        <v>439</v>
      </c>
      <c r="L43" s="6" t="s">
        <v>110</v>
      </c>
    </row>
    <row r="44" spans="1:16" x14ac:dyDescent="0.25">
      <c r="A44">
        <v>7</v>
      </c>
      <c r="B44" t="s">
        <v>37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s="6" t="s">
        <v>439</v>
      </c>
      <c r="I44" t="s">
        <v>18</v>
      </c>
      <c r="J44" s="6" t="s">
        <v>439</v>
      </c>
      <c r="K44" s="6" t="s">
        <v>439</v>
      </c>
      <c r="L44" t="s">
        <v>89</v>
      </c>
    </row>
    <row r="45" spans="1:16" x14ac:dyDescent="0.25">
      <c r="A45">
        <v>8</v>
      </c>
      <c r="B45" t="s">
        <v>38</v>
      </c>
      <c r="C45" t="s">
        <v>19</v>
      </c>
      <c r="D45" t="s">
        <v>18</v>
      </c>
      <c r="E45" t="s">
        <v>19</v>
      </c>
      <c r="F45" t="s">
        <v>19</v>
      </c>
      <c r="G45" t="s">
        <v>18</v>
      </c>
      <c r="H45" t="s">
        <v>19</v>
      </c>
      <c r="I45" s="6" t="s">
        <v>439</v>
      </c>
      <c r="J45" s="6" t="s">
        <v>439</v>
      </c>
      <c r="K45" s="6" t="s">
        <v>439</v>
      </c>
      <c r="L45" t="s">
        <v>87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18</v>
      </c>
      <c r="G46" t="s">
        <v>19</v>
      </c>
      <c r="H46" t="s">
        <v>18</v>
      </c>
      <c r="I46" t="s">
        <v>18</v>
      </c>
      <c r="J46" t="s">
        <v>19</v>
      </c>
      <c r="K46" s="6" t="s">
        <v>439</v>
      </c>
      <c r="L46" t="s">
        <v>81</v>
      </c>
    </row>
    <row r="47" spans="1:16" x14ac:dyDescent="0.25">
      <c r="A47">
        <v>10</v>
      </c>
      <c r="B47" t="s">
        <v>40</v>
      </c>
      <c r="C47" t="s">
        <v>18</v>
      </c>
      <c r="D47" t="s">
        <v>19</v>
      </c>
      <c r="E47" t="s">
        <v>19</v>
      </c>
      <c r="F47" t="s">
        <v>19</v>
      </c>
      <c r="G47" t="s">
        <v>18</v>
      </c>
      <c r="H47" t="s">
        <v>19</v>
      </c>
      <c r="I47" t="s">
        <v>19</v>
      </c>
      <c r="J47" t="s">
        <v>19</v>
      </c>
      <c r="K47" s="6" t="s">
        <v>439</v>
      </c>
    </row>
    <row r="48" spans="1:16" x14ac:dyDescent="0.25">
      <c r="A48">
        <v>11</v>
      </c>
      <c r="B48" t="s">
        <v>41</v>
      </c>
      <c r="C48" t="s">
        <v>19</v>
      </c>
      <c r="D48" t="s">
        <v>18</v>
      </c>
      <c r="E48" s="6" t="s">
        <v>439</v>
      </c>
      <c r="F48" t="s">
        <v>18</v>
      </c>
      <c r="G48" s="6" t="s">
        <v>439</v>
      </c>
      <c r="H48" s="6" t="s">
        <v>439</v>
      </c>
      <c r="I48" t="s">
        <v>19</v>
      </c>
      <c r="J48" s="6" t="s">
        <v>439</v>
      </c>
      <c r="K48" s="6" t="s">
        <v>439</v>
      </c>
      <c r="L48" t="s">
        <v>100</v>
      </c>
    </row>
    <row r="49" spans="1:16" x14ac:dyDescent="0.25">
      <c r="A49">
        <v>12</v>
      </c>
      <c r="B49" t="s">
        <v>42</v>
      </c>
      <c r="C49" t="s">
        <v>18</v>
      </c>
      <c r="D49" t="s">
        <v>19</v>
      </c>
      <c r="E49" s="6" t="s">
        <v>439</v>
      </c>
      <c r="F49" t="s">
        <v>18</v>
      </c>
      <c r="G49" t="s">
        <v>19</v>
      </c>
      <c r="H49" t="s">
        <v>19</v>
      </c>
      <c r="I49" t="s">
        <v>19</v>
      </c>
      <c r="J49" t="s">
        <v>19</v>
      </c>
      <c r="K49" s="6" t="s">
        <v>439</v>
      </c>
      <c r="L49" t="s">
        <v>111</v>
      </c>
    </row>
    <row r="50" spans="1:16" x14ac:dyDescent="0.25">
      <c r="A50">
        <v>13</v>
      </c>
      <c r="B50" t="s">
        <v>43</v>
      </c>
      <c r="C50" s="17" t="s">
        <v>19</v>
      </c>
      <c r="D50" s="17" t="s">
        <v>19</v>
      </c>
      <c r="E50" t="s">
        <v>19</v>
      </c>
      <c r="F50" t="s">
        <v>19</v>
      </c>
      <c r="G50" t="s">
        <v>18</v>
      </c>
      <c r="H50" t="s">
        <v>18</v>
      </c>
      <c r="I50" t="s">
        <v>19</v>
      </c>
      <c r="J50" s="6" t="s">
        <v>439</v>
      </c>
      <c r="K50" s="6" t="s">
        <v>439</v>
      </c>
      <c r="L50" t="s">
        <v>66</v>
      </c>
    </row>
    <row r="51" spans="1:16" x14ac:dyDescent="0.25">
      <c r="A51">
        <v>14</v>
      </c>
      <c r="B51" t="s">
        <v>44</v>
      </c>
      <c r="C51" s="17" t="s">
        <v>18</v>
      </c>
      <c r="D51" s="17" t="s">
        <v>18</v>
      </c>
      <c r="E51" t="s">
        <v>18</v>
      </c>
      <c r="F51" t="s">
        <v>19</v>
      </c>
      <c r="G51" t="s">
        <v>19</v>
      </c>
      <c r="H51" s="6" t="s">
        <v>439</v>
      </c>
      <c r="I51" t="s">
        <v>19</v>
      </c>
      <c r="J51" t="s">
        <v>19</v>
      </c>
      <c r="K51" s="6" t="s">
        <v>439</v>
      </c>
      <c r="L51" t="s">
        <v>61</v>
      </c>
    </row>
    <row r="52" spans="1:16" x14ac:dyDescent="0.25">
      <c r="A52">
        <v>15</v>
      </c>
      <c r="B52" t="s">
        <v>45</v>
      </c>
      <c r="C52" s="17" t="s">
        <v>19</v>
      </c>
      <c r="D52" s="17" t="s">
        <v>18</v>
      </c>
      <c r="E52" s="6" t="s">
        <v>439</v>
      </c>
      <c r="F52" t="s">
        <v>19</v>
      </c>
      <c r="G52" t="s">
        <v>18</v>
      </c>
      <c r="H52" t="s">
        <v>19</v>
      </c>
      <c r="I52" t="s">
        <v>19</v>
      </c>
      <c r="J52" t="s">
        <v>19</v>
      </c>
      <c r="K52" s="6" t="s">
        <v>439</v>
      </c>
      <c r="L52" t="s">
        <v>51</v>
      </c>
    </row>
    <row r="53" spans="1:16" x14ac:dyDescent="0.25">
      <c r="A53">
        <v>16</v>
      </c>
      <c r="B53" t="s">
        <v>46</v>
      </c>
      <c r="C53" s="17" t="s">
        <v>19</v>
      </c>
      <c r="D53" s="17" t="s">
        <v>18</v>
      </c>
      <c r="E53" t="s">
        <v>19</v>
      </c>
      <c r="F53" s="6" t="s">
        <v>439</v>
      </c>
      <c r="G53" s="6" t="s">
        <v>439</v>
      </c>
      <c r="H53" t="s">
        <v>19</v>
      </c>
      <c r="I53" s="6" t="s">
        <v>439</v>
      </c>
      <c r="J53" t="s">
        <v>18</v>
      </c>
      <c r="K53" s="6" t="s">
        <v>439</v>
      </c>
      <c r="L53" t="s">
        <v>49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27</v>
      </c>
      <c r="C58" s="17">
        <f t="shared" ref="C58:K58" si="1">COUNTIF(C38:C42,"√")/5</f>
        <v>0.8</v>
      </c>
      <c r="D58" s="17">
        <f t="shared" si="1"/>
        <v>0.8</v>
      </c>
      <c r="E58">
        <f t="shared" si="1"/>
        <v>0</v>
      </c>
      <c r="F58">
        <f t="shared" si="1"/>
        <v>0.2</v>
      </c>
      <c r="G58">
        <f t="shared" si="1"/>
        <v>0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</v>
      </c>
      <c r="N58">
        <f>(PRODUCT(N38:N42))^(1/5)</f>
        <v>2.2046877511780831</v>
      </c>
      <c r="O58" t="e">
        <f>AVERAGE(O38:O42)</f>
        <v>#NUM!</v>
      </c>
      <c r="P58">
        <f>AVERAGE(P38:P42)</f>
        <v>0.43877134019317376</v>
      </c>
    </row>
    <row r="59" spans="1:16" x14ac:dyDescent="0.25">
      <c r="B59" t="s">
        <v>28</v>
      </c>
    </row>
    <row r="60" spans="1:16" x14ac:dyDescent="0.25">
      <c r="B60" t="s">
        <v>29</v>
      </c>
      <c r="O60" t="e">
        <f>_xlfn.STDEV.P(O38:O42)</f>
        <v>#NUM!</v>
      </c>
      <c r="P60">
        <f>_xlfn.STDEV.P(P38:P42)</f>
        <v>1.0625994875107525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4" zoomScaleNormal="100" workbookViewId="0">
      <selection activeCell="K38" sqref="K38:K53"/>
    </sheetView>
  </sheetViews>
  <sheetFormatPr defaultRowHeight="14.4" x14ac:dyDescent="0.25"/>
  <cols>
    <col min="12" max="12" width="21.6640625" customWidth="1"/>
    <col min="13" max="16" width="12.1093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0">
        <v>5447</v>
      </c>
      <c r="D3" s="10">
        <v>2136</v>
      </c>
      <c r="E3" s="10">
        <v>8825</v>
      </c>
      <c r="F3" s="10">
        <v>232</v>
      </c>
      <c r="G3" s="10">
        <v>6021</v>
      </c>
      <c r="H3" s="10">
        <v>3610</v>
      </c>
      <c r="I3" s="10">
        <v>4037</v>
      </c>
      <c r="J3" s="10">
        <v>1716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5">
        <f>K5/3/3/3/3/3/3</f>
        <v>0.38408779149519884</v>
      </c>
      <c r="F5" s="5">
        <f>K5/3/3/3/3/3</f>
        <v>1.1522633744855966</v>
      </c>
      <c r="G5" s="5">
        <f>K5/3/3/3/3</f>
        <v>3.4567901234567899</v>
      </c>
      <c r="H5" s="5">
        <f>K5/3/3/3</f>
        <v>10.37037037037037</v>
      </c>
      <c r="I5" s="5">
        <f>K5/3/3</f>
        <v>31.111111111111111</v>
      </c>
      <c r="J5" s="5">
        <f>K5/3</f>
        <v>93.333333333333329</v>
      </c>
      <c r="K5" s="5">
        <v>280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 t="e">
        <f>LOG10(C5)</f>
        <v>#NUM!</v>
      </c>
      <c r="D6" s="5" t="e">
        <f t="shared" ref="D6:K6" si="0">LOG10(D5)</f>
        <v>#NUM!</v>
      </c>
      <c r="E6" s="5">
        <f t="shared" si="0"/>
        <v>-0.41556949697575546</v>
      </c>
      <c r="F6" s="5">
        <f t="shared" si="0"/>
        <v>6.1551757743906983E-2</v>
      </c>
      <c r="G6" s="5">
        <f t="shared" si="0"/>
        <v>0.53867301246356947</v>
      </c>
      <c r="H6" s="5">
        <f t="shared" si="0"/>
        <v>1.0157942671832318</v>
      </c>
      <c r="I6" s="5">
        <f t="shared" si="0"/>
        <v>1.4929155219028944</v>
      </c>
      <c r="J6" s="5">
        <f t="shared" si="0"/>
        <v>1.9700367766225568</v>
      </c>
      <c r="K6" s="5">
        <f t="shared" si="0"/>
        <v>2.4471580313422194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s="14" t="s">
        <v>19</v>
      </c>
      <c r="D8" s="15" t="s">
        <v>19</v>
      </c>
      <c r="E8" s="15" t="s">
        <v>18</v>
      </c>
      <c r="F8" s="15" t="s">
        <v>19</v>
      </c>
      <c r="G8" s="15" t="s">
        <v>18</v>
      </c>
      <c r="H8" s="15" t="s">
        <v>19</v>
      </c>
      <c r="I8" s="6" t="s">
        <v>439</v>
      </c>
      <c r="J8" s="6" t="s">
        <v>439</v>
      </c>
      <c r="K8" s="6" t="s">
        <v>439</v>
      </c>
      <c r="L8" s="15" t="s">
        <v>70</v>
      </c>
      <c r="M8">
        <f>(C5*D5)^0.5</f>
        <v>0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s="14" t="s">
        <v>19</v>
      </c>
      <c r="D9" s="14" t="s">
        <v>19</v>
      </c>
      <c r="E9" s="15" t="s">
        <v>18</v>
      </c>
      <c r="F9" s="15" t="s">
        <v>18</v>
      </c>
      <c r="G9" s="15" t="s">
        <v>18</v>
      </c>
      <c r="H9" s="15" t="s">
        <v>18</v>
      </c>
      <c r="I9" s="6" t="s">
        <v>439</v>
      </c>
      <c r="J9" s="6" t="s">
        <v>439</v>
      </c>
      <c r="K9" s="6" t="s">
        <v>439</v>
      </c>
      <c r="L9" s="7" t="s">
        <v>184</v>
      </c>
      <c r="M9">
        <f>(E5*F5)^0.5</f>
        <v>0.66525956943660569</v>
      </c>
      <c r="N9" s="1">
        <f>(E5*F5)^0.5</f>
        <v>0.66525956943660569</v>
      </c>
      <c r="O9" s="1">
        <f>(LOG10(E5)+LOG10(F5))/2</f>
        <v>-0.17700886961592424</v>
      </c>
      <c r="P9" s="1">
        <f>(LOG10(E5)+LOG10(F5))/2</f>
        <v>-0.17700886961592424</v>
      </c>
    </row>
    <row r="10" spans="1:16" x14ac:dyDescent="0.25">
      <c r="A10">
        <v>4</v>
      </c>
      <c r="B10" t="s">
        <v>34</v>
      </c>
      <c r="C10" s="15" t="s">
        <v>18</v>
      </c>
      <c r="D10" s="15" t="s">
        <v>19</v>
      </c>
      <c r="E10" s="6" t="s">
        <v>439</v>
      </c>
      <c r="F10" s="15" t="s">
        <v>18</v>
      </c>
      <c r="G10" s="6" t="s">
        <v>439</v>
      </c>
      <c r="H10" s="15" t="s">
        <v>18</v>
      </c>
      <c r="I10" s="6" t="s">
        <v>439</v>
      </c>
      <c r="J10" s="6" t="s">
        <v>439</v>
      </c>
      <c r="K10" s="6" t="s">
        <v>439</v>
      </c>
      <c r="L10" t="s">
        <v>75</v>
      </c>
      <c r="M10">
        <f>(G5*H5)^0.5</f>
        <v>5.9873361249294517</v>
      </c>
      <c r="N10" s="1" t="e">
        <f>(K5*#REF!)^0.5</f>
        <v>#REF!</v>
      </c>
      <c r="O10" s="1">
        <f>(LOG10(G5)+LOG10(H5))/2</f>
        <v>0.77723363982340066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s="15" t="s">
        <v>19</v>
      </c>
      <c r="D11" s="15" t="s">
        <v>19</v>
      </c>
      <c r="E11" s="15" t="s">
        <v>18</v>
      </c>
      <c r="F11" s="15" t="s">
        <v>18</v>
      </c>
      <c r="G11" s="6" t="s">
        <v>439</v>
      </c>
      <c r="H11" s="15" t="s">
        <v>19</v>
      </c>
      <c r="I11" s="6" t="s">
        <v>439</v>
      </c>
      <c r="J11" s="6" t="s">
        <v>439</v>
      </c>
      <c r="K11" s="6" t="s">
        <v>439</v>
      </c>
      <c r="L11" s="6" t="s">
        <v>96</v>
      </c>
      <c r="N11" s="1"/>
      <c r="O11" s="1"/>
      <c r="P11" s="1"/>
    </row>
    <row r="12" spans="1:16" x14ac:dyDescent="0.25">
      <c r="A12">
        <v>6</v>
      </c>
      <c r="B12" t="s">
        <v>36</v>
      </c>
      <c r="C12" s="15" t="s">
        <v>19</v>
      </c>
      <c r="D12" s="15" t="s">
        <v>18</v>
      </c>
      <c r="E12" s="15" t="s">
        <v>19</v>
      </c>
      <c r="F12" s="15" t="s">
        <v>19</v>
      </c>
      <c r="G12" s="15" t="s">
        <v>18</v>
      </c>
      <c r="H12" s="15" t="s">
        <v>18</v>
      </c>
      <c r="I12" s="6" t="s">
        <v>439</v>
      </c>
      <c r="J12" s="6" t="s">
        <v>439</v>
      </c>
      <c r="K12" s="6" t="s">
        <v>439</v>
      </c>
      <c r="L12" t="s">
        <v>109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18</v>
      </c>
      <c r="D13" t="s">
        <v>18</v>
      </c>
      <c r="E13" t="s">
        <v>18</v>
      </c>
      <c r="F13" s="15" t="s">
        <v>19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54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s="15" t="s">
        <v>19</v>
      </c>
      <c r="F14" s="15" t="s">
        <v>19</v>
      </c>
      <c r="G14" s="15" t="s">
        <v>19</v>
      </c>
      <c r="H14" t="s">
        <v>18</v>
      </c>
      <c r="I14" s="6" t="s">
        <v>439</v>
      </c>
      <c r="J14" s="6" t="s">
        <v>439</v>
      </c>
      <c r="K14" s="6" t="s">
        <v>439</v>
      </c>
      <c r="L14" t="s">
        <v>84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18</v>
      </c>
      <c r="D15" s="14" t="s">
        <v>19</v>
      </c>
      <c r="E15" t="s">
        <v>18</v>
      </c>
      <c r="F15" s="14" t="s">
        <v>19</v>
      </c>
      <c r="G15" s="14" t="s">
        <v>19</v>
      </c>
      <c r="H15" s="14" t="s">
        <v>19</v>
      </c>
      <c r="I15" s="6" t="s">
        <v>439</v>
      </c>
      <c r="J15" s="6" t="s">
        <v>439</v>
      </c>
      <c r="K15" s="6" t="s">
        <v>439</v>
      </c>
      <c r="L15" t="s">
        <v>82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18</v>
      </c>
      <c r="D16" t="s">
        <v>18</v>
      </c>
      <c r="E16" t="s">
        <v>18</v>
      </c>
      <c r="F16" s="14" t="s">
        <v>19</v>
      </c>
      <c r="G16" t="s">
        <v>18</v>
      </c>
      <c r="H16" s="6" t="s">
        <v>439</v>
      </c>
      <c r="I16" s="6" t="s">
        <v>439</v>
      </c>
      <c r="J16" s="6" t="s">
        <v>439</v>
      </c>
      <c r="K16" s="6" t="s">
        <v>439</v>
      </c>
      <c r="L16" t="s">
        <v>54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18</v>
      </c>
      <c r="D17" t="s">
        <v>18</v>
      </c>
      <c r="E17" s="6" t="s">
        <v>439</v>
      </c>
      <c r="F17" t="s">
        <v>18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102</v>
      </c>
      <c r="N17" s="1"/>
      <c r="O17" s="1"/>
      <c r="P17" s="1"/>
    </row>
    <row r="18" spans="1:16" x14ac:dyDescent="0.25">
      <c r="A18">
        <v>12</v>
      </c>
      <c r="B18" t="s">
        <v>42</v>
      </c>
      <c r="C18" s="14" t="s">
        <v>19</v>
      </c>
      <c r="D18" t="s">
        <v>18</v>
      </c>
      <c r="E18" t="s">
        <v>18</v>
      </c>
      <c r="F18" t="s">
        <v>18</v>
      </c>
      <c r="G18" t="s">
        <v>18</v>
      </c>
      <c r="H18" s="6" t="s">
        <v>439</v>
      </c>
      <c r="I18" t="s">
        <v>18</v>
      </c>
      <c r="J18" s="6" t="s">
        <v>439</v>
      </c>
      <c r="K18" s="6" t="s">
        <v>439</v>
      </c>
      <c r="L18" t="s">
        <v>54</v>
      </c>
      <c r="N18" s="1"/>
      <c r="O18" s="1"/>
      <c r="P18" s="1"/>
    </row>
    <row r="19" spans="1:16" x14ac:dyDescent="0.25">
      <c r="A19">
        <v>13</v>
      </c>
      <c r="B19" t="s">
        <v>43</v>
      </c>
      <c r="C19" s="14" t="s">
        <v>19</v>
      </c>
      <c r="D19" s="14" t="s">
        <v>19</v>
      </c>
      <c r="E19" t="s">
        <v>18</v>
      </c>
      <c r="F19" t="s">
        <v>18</v>
      </c>
      <c r="G19" t="s">
        <v>18</v>
      </c>
      <c r="H19" t="s">
        <v>18</v>
      </c>
      <c r="I19" s="14" t="s">
        <v>19</v>
      </c>
      <c r="J19" s="6" t="s">
        <v>439</v>
      </c>
      <c r="K19" s="6" t="s">
        <v>439</v>
      </c>
      <c r="L19" t="s">
        <v>54</v>
      </c>
      <c r="N19" s="1"/>
      <c r="O19" s="1"/>
      <c r="P19" s="1"/>
    </row>
    <row r="20" spans="1:16" x14ac:dyDescent="0.25">
      <c r="A20">
        <v>14</v>
      </c>
      <c r="B20" t="s">
        <v>44</v>
      </c>
      <c r="C20" s="14" t="s">
        <v>19</v>
      </c>
      <c r="D20" s="15" t="s">
        <v>18</v>
      </c>
      <c r="E20" s="6" t="s">
        <v>439</v>
      </c>
      <c r="F20" s="6" t="s">
        <v>439</v>
      </c>
      <c r="G20" s="15" t="s">
        <v>18</v>
      </c>
      <c r="H20" s="6" t="s">
        <v>439</v>
      </c>
      <c r="I20" s="15" t="s">
        <v>19</v>
      </c>
      <c r="J20" s="6" t="s">
        <v>439</v>
      </c>
      <c r="K20" s="6" t="s">
        <v>439</v>
      </c>
      <c r="L20" s="15" t="s">
        <v>54</v>
      </c>
      <c r="N20" s="1"/>
      <c r="O20" s="1"/>
      <c r="P20" s="1"/>
    </row>
    <row r="21" spans="1:16" x14ac:dyDescent="0.25">
      <c r="A21">
        <v>15</v>
      </c>
      <c r="B21" t="s">
        <v>45</v>
      </c>
      <c r="C21" s="15" t="s">
        <v>18</v>
      </c>
      <c r="D21" s="14" t="s">
        <v>19</v>
      </c>
      <c r="E21" s="15" t="s">
        <v>18</v>
      </c>
      <c r="F21" s="15" t="s">
        <v>18</v>
      </c>
      <c r="G21" s="15" t="s">
        <v>19</v>
      </c>
      <c r="H21" s="15" t="s">
        <v>18</v>
      </c>
      <c r="I21" s="15" t="s">
        <v>19</v>
      </c>
      <c r="J21" s="6" t="s">
        <v>439</v>
      </c>
      <c r="K21" s="6" t="s">
        <v>439</v>
      </c>
      <c r="L21" s="15" t="s">
        <v>53</v>
      </c>
      <c r="N21" s="1"/>
      <c r="O21" s="1"/>
      <c r="P21" s="1"/>
    </row>
    <row r="22" spans="1:16" x14ac:dyDescent="0.25">
      <c r="A22">
        <v>16</v>
      </c>
      <c r="B22" t="s">
        <v>46</v>
      </c>
      <c r="C22" s="14" t="s">
        <v>19</v>
      </c>
      <c r="D22" s="15" t="s">
        <v>18</v>
      </c>
      <c r="E22" s="15" t="s">
        <v>19</v>
      </c>
      <c r="F22" t="s">
        <v>18</v>
      </c>
      <c r="G22" s="14" t="s">
        <v>19</v>
      </c>
      <c r="H22" s="15" t="s">
        <v>19</v>
      </c>
      <c r="I22" s="6" t="s">
        <v>439</v>
      </c>
      <c r="J22" s="14" t="s">
        <v>19</v>
      </c>
      <c r="K22" s="6" t="s">
        <v>439</v>
      </c>
      <c r="L22" s="14" t="s">
        <v>54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17.962008374788358</v>
      </c>
      <c r="N26" s="1">
        <f>(I5*J5)^0.5</f>
        <v>53.886025124365069</v>
      </c>
      <c r="O26" s="1">
        <f>(LOG10(H5)+LOG10(I5))/2</f>
        <v>1.2543548945430631</v>
      </c>
      <c r="P26" s="1">
        <f>(LOG10(I5)+LOG10(J5))/2</f>
        <v>1.7314761492627255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0">
        <v>5447</v>
      </c>
      <c r="D36" s="10">
        <v>2136</v>
      </c>
      <c r="E36" s="10">
        <v>8825</v>
      </c>
      <c r="F36" s="10">
        <v>232</v>
      </c>
      <c r="G36" s="10">
        <v>6021</v>
      </c>
      <c r="H36" s="10">
        <v>3610</v>
      </c>
      <c r="I36" s="10">
        <v>4037</v>
      </c>
      <c r="J36" s="10">
        <v>1716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5">
        <v>0</v>
      </c>
      <c r="D37" s="5">
        <v>0</v>
      </c>
      <c r="E37" s="5">
        <f>K37/3/3/3/3/3/3</f>
        <v>0.38408779149519884</v>
      </c>
      <c r="F37" s="5">
        <f>K37/3/3/3/3/3</f>
        <v>1.1522633744855966</v>
      </c>
      <c r="G37" s="5">
        <f>K37/3/3/3/3</f>
        <v>3.4567901234567899</v>
      </c>
      <c r="H37" s="5">
        <f>K37/3/3/3</f>
        <v>10.37037037037037</v>
      </c>
      <c r="I37" s="5">
        <f>K37/3/3</f>
        <v>31.111111111111111</v>
      </c>
      <c r="J37" s="5">
        <f>K37/3</f>
        <v>93.333333333333329</v>
      </c>
      <c r="K37" s="5">
        <v>280</v>
      </c>
      <c r="L37" s="5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</v>
      </c>
      <c r="N38" s="1">
        <f>(E37*F37)^0.5</f>
        <v>0.66525956943660569</v>
      </c>
      <c r="O38" s="1" t="e">
        <f>(LOG10(E37)+LOG10(D37))/2</f>
        <v>#NUM!</v>
      </c>
      <c r="P38" s="1">
        <f>(LOG10(E37)+LOG10(F37))/2</f>
        <v>-0.17700886961592424</v>
      </c>
    </row>
    <row r="39" spans="1:16" x14ac:dyDescent="0.25">
      <c r="A39">
        <v>2</v>
      </c>
      <c r="B39" t="s">
        <v>32</v>
      </c>
      <c r="C39" s="14" t="s">
        <v>19</v>
      </c>
      <c r="D39" s="15" t="s">
        <v>19</v>
      </c>
      <c r="E39" t="s">
        <v>18</v>
      </c>
      <c r="F39" s="15" t="s">
        <v>19</v>
      </c>
      <c r="G39" t="s">
        <v>18</v>
      </c>
      <c r="H39" s="15" t="s">
        <v>19</v>
      </c>
      <c r="I39" s="6" t="s">
        <v>439</v>
      </c>
      <c r="J39" s="6" t="s">
        <v>439</v>
      </c>
      <c r="K39" s="6" t="s">
        <v>439</v>
      </c>
      <c r="L39" s="15" t="s">
        <v>70</v>
      </c>
      <c r="M39">
        <f>(E37*F37)^0.5</f>
        <v>0.66525956943660569</v>
      </c>
      <c r="N39" s="1">
        <f>(E37*F37)^0.5</f>
        <v>0.66525956943660569</v>
      </c>
      <c r="O39" s="1">
        <f>(LOG10(E37)+LOG10(F37))/2</f>
        <v>-0.17700886961592424</v>
      </c>
      <c r="P39" s="1">
        <f>(LOG10(E37)+LOG10(F37))/2</f>
        <v>-0.17700886961592424</v>
      </c>
    </row>
    <row r="40" spans="1:16" x14ac:dyDescent="0.25">
      <c r="A40">
        <v>3</v>
      </c>
      <c r="B40" t="s">
        <v>33</v>
      </c>
      <c r="C40" s="14" t="s">
        <v>19</v>
      </c>
      <c r="D40" s="14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185</v>
      </c>
      <c r="M40">
        <f>(E37*F37)^0.5</f>
        <v>0.66525956943660569</v>
      </c>
      <c r="N40" s="1">
        <f>(E37*F37)^0.5</f>
        <v>0.66525956943660569</v>
      </c>
      <c r="O40" s="1">
        <f>(LOG10(E37)+LOG10(F37))/2</f>
        <v>-0.17700886961592424</v>
      </c>
      <c r="P40" s="1">
        <f>(LOG10(E37)+LOG10(F37))/2</f>
        <v>-0.17700886961592424</v>
      </c>
    </row>
    <row r="41" spans="1:16" x14ac:dyDescent="0.25">
      <c r="A41">
        <v>4</v>
      </c>
      <c r="B41" t="s">
        <v>34</v>
      </c>
      <c r="C41" s="14" t="s">
        <v>19</v>
      </c>
      <c r="D41" s="14" t="s">
        <v>19</v>
      </c>
      <c r="E41" t="s">
        <v>18</v>
      </c>
      <c r="F41" t="s">
        <v>18</v>
      </c>
      <c r="G41" t="s">
        <v>18</v>
      </c>
      <c r="H41" t="s">
        <v>18</v>
      </c>
      <c r="I41" s="14" t="s">
        <v>19</v>
      </c>
      <c r="J41" s="15" t="s">
        <v>19</v>
      </c>
      <c r="K41" s="6" t="s">
        <v>439</v>
      </c>
      <c r="L41" s="7" t="s">
        <v>76</v>
      </c>
      <c r="M41">
        <f>(J37*K37)^0.5</f>
        <v>161.65807537309522</v>
      </c>
      <c r="N41" s="1">
        <f>(J37*K37)^0.5</f>
        <v>161.65807537309522</v>
      </c>
      <c r="O41" s="1">
        <f>(LOG10(J37)+LOG10(K37))/2</f>
        <v>2.2085974039823881</v>
      </c>
      <c r="P41" s="1">
        <f>(LOG10(J37)+LOG10(K37))/2</f>
        <v>2.2085974039823881</v>
      </c>
    </row>
    <row r="42" spans="1:16" x14ac:dyDescent="0.25">
      <c r="A42">
        <v>5</v>
      </c>
      <c r="B42" t="s">
        <v>35</v>
      </c>
      <c r="C42" s="14" t="s">
        <v>19</v>
      </c>
      <c r="D42" s="14" t="s">
        <v>19</v>
      </c>
      <c r="E42" t="s">
        <v>18</v>
      </c>
      <c r="F42" t="s">
        <v>18</v>
      </c>
      <c r="G42" t="s">
        <v>18</v>
      </c>
      <c r="H42" t="s">
        <v>18</v>
      </c>
      <c r="I42" s="6" t="s">
        <v>439</v>
      </c>
      <c r="J42" s="6" t="s">
        <v>439</v>
      </c>
      <c r="K42" s="6" t="s">
        <v>439</v>
      </c>
      <c r="L42" s="6" t="s">
        <v>97</v>
      </c>
      <c r="M42">
        <f>(H37*I37)^0.5</f>
        <v>17.962008374788358</v>
      </c>
      <c r="N42" s="1">
        <f>(H37*I37)^0.5</f>
        <v>17.962008374788358</v>
      </c>
      <c r="O42" s="1">
        <f>(LOG10(H37)+LOG10(I37))/2</f>
        <v>1.2543548945430631</v>
      </c>
      <c r="P42" s="1">
        <f>(LOG10(I37)+LOG10(J37))/2</f>
        <v>1.7314761492627255</v>
      </c>
    </row>
    <row r="43" spans="1:16" x14ac:dyDescent="0.25">
      <c r="A43">
        <v>6</v>
      </c>
      <c r="B43" t="s">
        <v>36</v>
      </c>
      <c r="C43" t="s">
        <v>18</v>
      </c>
      <c r="D43" s="14" t="s">
        <v>19</v>
      </c>
      <c r="E43" s="6" t="s">
        <v>439</v>
      </c>
      <c r="F43" s="6" t="s">
        <v>439</v>
      </c>
      <c r="G43" s="14" t="s">
        <v>19</v>
      </c>
      <c r="H43" t="s">
        <v>18</v>
      </c>
      <c r="I43" s="6" t="s">
        <v>439</v>
      </c>
      <c r="J43" s="6" t="s">
        <v>439</v>
      </c>
      <c r="K43" s="6" t="s">
        <v>439</v>
      </c>
      <c r="L43" s="6" t="s">
        <v>109</v>
      </c>
    </row>
    <row r="44" spans="1:16" x14ac:dyDescent="0.25">
      <c r="A44">
        <v>7</v>
      </c>
      <c r="B44" t="s">
        <v>37</v>
      </c>
      <c r="C44" s="14" t="s">
        <v>19</v>
      </c>
      <c r="D44" s="14" t="s">
        <v>19</v>
      </c>
      <c r="E44" t="s">
        <v>18</v>
      </c>
      <c r="F44" t="s">
        <v>18</v>
      </c>
      <c r="G44" s="6" t="s">
        <v>439</v>
      </c>
      <c r="H44" s="14" t="s">
        <v>19</v>
      </c>
      <c r="I44" s="6" t="s">
        <v>439</v>
      </c>
      <c r="J44" s="6" t="s">
        <v>439</v>
      </c>
      <c r="K44" s="6" t="s">
        <v>439</v>
      </c>
      <c r="L44" t="s">
        <v>91</v>
      </c>
    </row>
    <row r="45" spans="1:16" x14ac:dyDescent="0.25">
      <c r="A45">
        <v>8</v>
      </c>
      <c r="B45" t="s">
        <v>38</v>
      </c>
      <c r="C45" t="s">
        <v>18</v>
      </c>
      <c r="D45" t="s">
        <v>18</v>
      </c>
      <c r="E45" t="s">
        <v>18</v>
      </c>
      <c r="F45" t="s">
        <v>18</v>
      </c>
      <c r="G45" s="14" t="s">
        <v>19</v>
      </c>
      <c r="H45" s="14" t="s">
        <v>19</v>
      </c>
      <c r="I45" s="6" t="s">
        <v>439</v>
      </c>
      <c r="J45" s="6" t="s">
        <v>439</v>
      </c>
      <c r="K45" s="6" t="s">
        <v>439</v>
      </c>
    </row>
    <row r="46" spans="1:16" x14ac:dyDescent="0.25">
      <c r="A46">
        <v>9</v>
      </c>
      <c r="B46" t="s">
        <v>39</v>
      </c>
      <c r="C46" s="15" t="s">
        <v>19</v>
      </c>
      <c r="D46" s="15" t="s">
        <v>19</v>
      </c>
      <c r="E46" t="s">
        <v>18</v>
      </c>
      <c r="F46" t="s">
        <v>18</v>
      </c>
      <c r="G46" s="14" t="s">
        <v>19</v>
      </c>
      <c r="H46" s="14" t="s">
        <v>19</v>
      </c>
      <c r="I46" s="14" t="s">
        <v>19</v>
      </c>
      <c r="J46" s="14" t="s">
        <v>19</v>
      </c>
      <c r="K46" s="6" t="s">
        <v>439</v>
      </c>
      <c r="L46" t="s">
        <v>83</v>
      </c>
    </row>
    <row r="47" spans="1:16" x14ac:dyDescent="0.25">
      <c r="A47">
        <v>10</v>
      </c>
      <c r="B47" t="s">
        <v>40</v>
      </c>
      <c r="C47" s="15" t="s">
        <v>19</v>
      </c>
      <c r="D47" s="15" t="s">
        <v>19</v>
      </c>
      <c r="E47" t="s">
        <v>18</v>
      </c>
      <c r="F47" t="s">
        <v>18</v>
      </c>
      <c r="G47" t="s">
        <v>18</v>
      </c>
      <c r="H47" s="6" t="s">
        <v>439</v>
      </c>
      <c r="I47" s="6" t="s">
        <v>439</v>
      </c>
      <c r="J47" s="6" t="s">
        <v>439</v>
      </c>
      <c r="K47" s="6" t="s">
        <v>439</v>
      </c>
      <c r="L47" t="s">
        <v>54</v>
      </c>
    </row>
    <row r="48" spans="1:16" x14ac:dyDescent="0.25">
      <c r="A48">
        <v>11</v>
      </c>
      <c r="B48" t="s">
        <v>41</v>
      </c>
      <c r="C48" t="s">
        <v>18</v>
      </c>
      <c r="D48" s="15" t="s">
        <v>19</v>
      </c>
      <c r="E48" s="6" t="s">
        <v>439</v>
      </c>
      <c r="F48" t="s">
        <v>18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t="s">
        <v>101</v>
      </c>
    </row>
    <row r="49" spans="1:16" x14ac:dyDescent="0.25">
      <c r="A49">
        <v>12</v>
      </c>
      <c r="B49" t="s">
        <v>42</v>
      </c>
      <c r="C49" s="15" t="s">
        <v>19</v>
      </c>
      <c r="D49" t="s">
        <v>18</v>
      </c>
      <c r="E49" t="s">
        <v>18</v>
      </c>
      <c r="F49" s="14" t="s">
        <v>19</v>
      </c>
      <c r="G49" t="s">
        <v>18</v>
      </c>
      <c r="H49" s="6" t="s">
        <v>439</v>
      </c>
      <c r="I49" s="14" t="s">
        <v>19</v>
      </c>
      <c r="J49" s="6" t="s">
        <v>439</v>
      </c>
      <c r="K49" s="6" t="s">
        <v>439</v>
      </c>
      <c r="L49" t="s">
        <v>54</v>
      </c>
    </row>
    <row r="50" spans="1:16" x14ac:dyDescent="0.25">
      <c r="A50">
        <v>13</v>
      </c>
      <c r="B50" t="s">
        <v>43</v>
      </c>
      <c r="C50" s="15" t="s">
        <v>19</v>
      </c>
      <c r="D50" t="s">
        <v>18</v>
      </c>
      <c r="E50" t="s">
        <v>18</v>
      </c>
      <c r="F50" t="s">
        <v>18</v>
      </c>
      <c r="G50" s="14" t="s">
        <v>19</v>
      </c>
      <c r="H50" s="6" t="s">
        <v>439</v>
      </c>
      <c r="I50" s="14" t="s">
        <v>19</v>
      </c>
      <c r="J50" s="6" t="s">
        <v>439</v>
      </c>
      <c r="K50" s="6" t="s">
        <v>439</v>
      </c>
      <c r="L50" t="s">
        <v>54</v>
      </c>
    </row>
    <row r="51" spans="1:16" x14ac:dyDescent="0.25">
      <c r="A51">
        <v>14</v>
      </c>
      <c r="B51" t="s">
        <v>44</v>
      </c>
      <c r="C51" t="s">
        <v>18</v>
      </c>
      <c r="D51" t="s">
        <v>18</v>
      </c>
      <c r="E51" t="s">
        <v>18</v>
      </c>
      <c r="F51" s="15" t="s">
        <v>19</v>
      </c>
      <c r="G51" t="s">
        <v>18</v>
      </c>
      <c r="H51" t="s">
        <v>18</v>
      </c>
      <c r="I51" s="6" t="s">
        <v>439</v>
      </c>
      <c r="J51" s="6" t="s">
        <v>439</v>
      </c>
      <c r="K51" s="6" t="s">
        <v>439</v>
      </c>
      <c r="L51" t="s">
        <v>54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s="15" t="s">
        <v>19</v>
      </c>
      <c r="F52" s="15" t="s">
        <v>19</v>
      </c>
      <c r="G52" s="15" t="s">
        <v>19</v>
      </c>
      <c r="H52" s="15" t="s">
        <v>19</v>
      </c>
      <c r="I52" s="15" t="s">
        <v>19</v>
      </c>
      <c r="J52" s="6" t="s">
        <v>439</v>
      </c>
      <c r="K52" s="6" t="s">
        <v>439</v>
      </c>
      <c r="L52" s="15" t="s">
        <v>54</v>
      </c>
    </row>
    <row r="53" spans="1:16" x14ac:dyDescent="0.25">
      <c r="A53">
        <v>16</v>
      </c>
      <c r="B53" t="s">
        <v>46</v>
      </c>
      <c r="C53" s="14"/>
      <c r="D53" t="s">
        <v>18</v>
      </c>
      <c r="E53" s="15" t="s">
        <v>19</v>
      </c>
      <c r="F53" t="s">
        <v>18</v>
      </c>
      <c r="G53" s="14" t="s">
        <v>19</v>
      </c>
      <c r="H53" s="15" t="s">
        <v>19</v>
      </c>
      <c r="I53" s="6" t="s">
        <v>439</v>
      </c>
      <c r="J53" s="14" t="s">
        <v>19</v>
      </c>
      <c r="K53" s="6" t="s">
        <v>439</v>
      </c>
      <c r="L53" s="14" t="s">
        <v>54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27</v>
      </c>
      <c r="C58">
        <f t="shared" ref="C58:K58" si="1">COUNTIF(C38:C42,"√")/5</f>
        <v>1</v>
      </c>
      <c r="D58">
        <f t="shared" si="1"/>
        <v>1</v>
      </c>
      <c r="E58">
        <f t="shared" si="1"/>
        <v>0</v>
      </c>
      <c r="F58">
        <f t="shared" si="1"/>
        <v>0.2</v>
      </c>
      <c r="G58">
        <f t="shared" si="1"/>
        <v>0</v>
      </c>
      <c r="H58">
        <f t="shared" si="1"/>
        <v>0.2</v>
      </c>
      <c r="I58">
        <f t="shared" si="1"/>
        <v>0.4</v>
      </c>
      <c r="J58">
        <f t="shared" si="1"/>
        <v>0.2</v>
      </c>
      <c r="K58">
        <f t="shared" si="1"/>
        <v>0</v>
      </c>
      <c r="M58">
        <f>(PRODUCT(M38:M42))^(1/5)</f>
        <v>0</v>
      </c>
      <c r="N58">
        <f>(PRODUCT(N38:N42))^(1/5)</f>
        <v>3.858203564561645</v>
      </c>
      <c r="O58" t="e">
        <f>AVERAGE(O38:O42)</f>
        <v>#NUM!</v>
      </c>
      <c r="P58">
        <f>AVERAGE(P38:P42)</f>
        <v>0.68180938887946818</v>
      </c>
    </row>
    <row r="59" spans="1:16" x14ac:dyDescent="0.25">
      <c r="B59" t="s">
        <v>28</v>
      </c>
    </row>
    <row r="60" spans="1:16" x14ac:dyDescent="0.25">
      <c r="B60" t="s">
        <v>29</v>
      </c>
      <c r="O60" t="e">
        <f>_xlfn.STDEV.P(O38:O42)</f>
        <v>#NUM!</v>
      </c>
      <c r="P60">
        <f>_xlfn.STDEV.P(P38:P42)</f>
        <v>1.0625994875107529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5" sqref="H5"/>
    </sheetView>
  </sheetViews>
  <sheetFormatPr defaultRowHeight="14.4" x14ac:dyDescent="0.25"/>
  <cols>
    <col min="12" max="12" width="17.77734375" customWidth="1"/>
    <col min="13" max="16" width="12.1093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0">
        <v>7405</v>
      </c>
      <c r="D3" s="10">
        <v>4184</v>
      </c>
      <c r="E3" s="10">
        <v>5511</v>
      </c>
      <c r="F3" s="10">
        <v>2200</v>
      </c>
      <c r="G3" s="10">
        <v>7878</v>
      </c>
      <c r="H3" s="10">
        <v>4667</v>
      </c>
      <c r="I3" s="10">
        <v>5085</v>
      </c>
      <c r="J3" s="10">
        <v>2674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5">
        <f>K5/3/3/3/3/3/3</f>
        <v>0.15500685871056241</v>
      </c>
      <c r="F5" s="5">
        <f>K5/3/3/3/3/3</f>
        <v>0.46502057613168724</v>
      </c>
      <c r="G5" s="5">
        <f>K5/3/3/3/3</f>
        <v>1.3950617283950617</v>
      </c>
      <c r="H5" s="5">
        <f>K5/3/3/3</f>
        <v>4.1851851851851851</v>
      </c>
      <c r="I5" s="5">
        <f>K5/3/3</f>
        <v>12.555555555555555</v>
      </c>
      <c r="J5" s="5">
        <f>K5/3</f>
        <v>37.666666666666664</v>
      </c>
      <c r="K5" s="5">
        <v>113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/>
      <c r="D6" s="5"/>
      <c r="E6" s="5">
        <f t="shared" ref="E6:K6" si="0">LOG10(E5)</f>
        <v>-0.80964908483455489</v>
      </c>
      <c r="F6" s="5">
        <f t="shared" si="0"/>
        <v>-0.33252783011489245</v>
      </c>
      <c r="G6" s="5">
        <f t="shared" si="0"/>
        <v>0.14459342460476995</v>
      </c>
      <c r="H6" s="5">
        <f t="shared" si="0"/>
        <v>0.62171467932443236</v>
      </c>
      <c r="I6" s="5">
        <f t="shared" si="0"/>
        <v>1.0988359340440947</v>
      </c>
      <c r="J6" s="5">
        <f t="shared" si="0"/>
        <v>1.5759571887637573</v>
      </c>
      <c r="K6" s="5">
        <f t="shared" si="0"/>
        <v>2.0530784434834195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t="s">
        <v>18</v>
      </c>
      <c r="D8" t="s">
        <v>19</v>
      </c>
      <c r="E8" t="s">
        <v>18</v>
      </c>
      <c r="F8" t="s">
        <v>19</v>
      </c>
      <c r="G8" s="6" t="s">
        <v>439</v>
      </c>
      <c r="H8" t="s">
        <v>19</v>
      </c>
      <c r="I8" s="6" t="s">
        <v>439</v>
      </c>
      <c r="J8" s="6" t="s">
        <v>439</v>
      </c>
      <c r="K8" s="6" t="s">
        <v>439</v>
      </c>
      <c r="L8" s="7" t="s">
        <v>71</v>
      </c>
      <c r="M8">
        <f>(C5*D5)^0.5</f>
        <v>0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183</v>
      </c>
      <c r="M9">
        <f>(E5*F5)^0.5</f>
        <v>0.26847975480834446</v>
      </c>
      <c r="N9" s="1">
        <f>(E5*F5)^0.5</f>
        <v>0.26847975480834446</v>
      </c>
      <c r="O9" s="1">
        <f>(LOG10(E5)+LOG10(F5))/2</f>
        <v>-0.5710884574747237</v>
      </c>
      <c r="P9" s="1">
        <f>(LOG10(E5)+LOG10(F5))/2</f>
        <v>-0.5710884574747237</v>
      </c>
    </row>
    <row r="10" spans="1:16" x14ac:dyDescent="0.25">
      <c r="A10">
        <v>4</v>
      </c>
      <c r="B10" t="s">
        <v>34</v>
      </c>
      <c r="C10" t="s">
        <v>19</v>
      </c>
      <c r="D10" t="s">
        <v>19</v>
      </c>
      <c r="E10" t="s">
        <v>18</v>
      </c>
      <c r="F10" t="s">
        <v>19</v>
      </c>
      <c r="G10" s="6" t="s">
        <v>439</v>
      </c>
      <c r="H10" t="s">
        <v>19</v>
      </c>
      <c r="I10" s="6" t="s">
        <v>439</v>
      </c>
      <c r="J10" s="6" t="s">
        <v>439</v>
      </c>
      <c r="K10" s="6" t="s">
        <v>439</v>
      </c>
      <c r="L10" s="6" t="s">
        <v>77</v>
      </c>
      <c r="M10">
        <f>(G5*H5)^0.5</f>
        <v>2.4163177932751005</v>
      </c>
      <c r="N10" s="1" t="e">
        <f>(K5*#REF!)^0.5</f>
        <v>#REF!</v>
      </c>
      <c r="O10" s="1">
        <f>(LOG10(G5)+LOG10(H5))/2</f>
        <v>0.38315405196460117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19</v>
      </c>
      <c r="F11" t="s">
        <v>18</v>
      </c>
      <c r="G11" t="s">
        <v>18</v>
      </c>
      <c r="H11" s="6" t="s">
        <v>439</v>
      </c>
      <c r="I11" s="6" t="s">
        <v>439</v>
      </c>
      <c r="J11" s="6" t="s">
        <v>439</v>
      </c>
      <c r="K11" s="6" t="s">
        <v>439</v>
      </c>
      <c r="L11" t="s">
        <v>57</v>
      </c>
      <c r="M11">
        <f t="shared" ref="M11:M22" si="1">(G6*H6)^0.5</f>
        <v>0.29982637410770929</v>
      </c>
      <c r="N11" s="1" t="e">
        <f>(K6*#REF!)^0.5</f>
        <v>#REF!</v>
      </c>
      <c r="O11" s="1">
        <f t="shared" ref="O11:O22" si="2">(LOG10(G6)+LOG10(H6))/2</f>
        <v>-0.52313016726609318</v>
      </c>
      <c r="P11" s="1" t="e">
        <f>(LOG10(K6)+LOG10(#REF!))/2</f>
        <v>#REF!</v>
      </c>
    </row>
    <row r="12" spans="1:16" x14ac:dyDescent="0.25">
      <c r="A12">
        <v>6</v>
      </c>
      <c r="B12" t="s">
        <v>36</v>
      </c>
      <c r="C12" t="s">
        <v>19</v>
      </c>
      <c r="D12" t="s">
        <v>19</v>
      </c>
      <c r="E12" t="s">
        <v>18</v>
      </c>
      <c r="F12" s="6" t="s">
        <v>439</v>
      </c>
      <c r="G12" s="6" t="s">
        <v>439</v>
      </c>
      <c r="H12" s="6" t="s">
        <v>439</v>
      </c>
      <c r="I12" s="6" t="s">
        <v>439</v>
      </c>
      <c r="J12" s="6" t="s">
        <v>439</v>
      </c>
      <c r="K12" s="6" t="s">
        <v>439</v>
      </c>
      <c r="L12" s="6" t="s">
        <v>108</v>
      </c>
      <c r="M12" t="e">
        <f t="shared" si="1"/>
        <v>#VALUE!</v>
      </c>
      <c r="N12" s="1" t="e">
        <f>(K7*#REF!)^0.5</f>
        <v>#VALUE!</v>
      </c>
      <c r="O12" s="1" t="e">
        <f t="shared" si="2"/>
        <v>#VALUE!</v>
      </c>
      <c r="P12" s="1" t="e">
        <f>(LOG10(K7)+LOG10(#REF!))/2</f>
        <v>#VALUE!</v>
      </c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s="6" t="s">
        <v>439</v>
      </c>
      <c r="F13" t="s">
        <v>18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t="s">
        <v>92</v>
      </c>
      <c r="M13" t="e">
        <f t="shared" si="1"/>
        <v>#VALUE!</v>
      </c>
      <c r="N13" s="1" t="e">
        <f>(K8*#REF!)^0.5</f>
        <v>#VALUE!</v>
      </c>
      <c r="O13" s="1" t="e">
        <f t="shared" si="2"/>
        <v>#VALUE!</v>
      </c>
      <c r="P13" s="1" t="e">
        <f>(LOG10(K8)+LOG10(#REF!))/2</f>
        <v>#VALUE!</v>
      </c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t="s">
        <v>18</v>
      </c>
      <c r="F14" t="s">
        <v>18</v>
      </c>
      <c r="G14" t="s">
        <v>19</v>
      </c>
      <c r="H14" t="s">
        <v>19</v>
      </c>
      <c r="I14" s="6" t="s">
        <v>439</v>
      </c>
      <c r="J14" s="6" t="s">
        <v>439</v>
      </c>
      <c r="K14" s="6" t="s">
        <v>439</v>
      </c>
      <c r="L14" t="s">
        <v>85</v>
      </c>
      <c r="M14" t="e">
        <f t="shared" si="1"/>
        <v>#VALUE!</v>
      </c>
      <c r="N14" s="1" t="e">
        <f>(K9*#REF!)^0.5</f>
        <v>#VALUE!</v>
      </c>
      <c r="O14" s="1" t="e">
        <f t="shared" si="2"/>
        <v>#VALUE!</v>
      </c>
      <c r="P14" s="1" t="e">
        <f>(LOG10(K9)+LOG10(#REF!))/2</f>
        <v>#VALUE!</v>
      </c>
    </row>
    <row r="15" spans="1:16" x14ac:dyDescent="0.25">
      <c r="A15">
        <v>9</v>
      </c>
      <c r="B15" t="s">
        <v>39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s="6" t="s">
        <v>439</v>
      </c>
      <c r="K15" s="6" t="s">
        <v>439</v>
      </c>
      <c r="L15" t="s">
        <v>78</v>
      </c>
      <c r="M15" t="e">
        <f t="shared" si="1"/>
        <v>#VALUE!</v>
      </c>
      <c r="N15" s="1" t="e">
        <f>(K10*#REF!)^0.5</f>
        <v>#VALUE!</v>
      </c>
      <c r="O15" s="1" t="e">
        <f t="shared" si="2"/>
        <v>#VALUE!</v>
      </c>
      <c r="P15" s="1" t="e">
        <f>(LOG10(K10)+LOG10(#REF!))/2</f>
        <v>#VALUE!</v>
      </c>
    </row>
    <row r="16" spans="1:16" x14ac:dyDescent="0.25">
      <c r="A16">
        <v>10</v>
      </c>
      <c r="B16" t="s">
        <v>40</v>
      </c>
      <c r="C16" t="s">
        <v>19</v>
      </c>
      <c r="D16" t="s">
        <v>18</v>
      </c>
      <c r="E16" t="s">
        <v>19</v>
      </c>
      <c r="F16" t="s">
        <v>18</v>
      </c>
      <c r="G16" t="s">
        <v>19</v>
      </c>
      <c r="H16" t="s">
        <v>18</v>
      </c>
      <c r="I16" s="6" t="s">
        <v>439</v>
      </c>
      <c r="J16" s="6" t="s">
        <v>439</v>
      </c>
      <c r="K16" s="6" t="s">
        <v>439</v>
      </c>
      <c r="L16" t="s">
        <v>62</v>
      </c>
      <c r="M16" t="e">
        <f t="shared" si="1"/>
        <v>#VALUE!</v>
      </c>
      <c r="N16" s="1" t="e">
        <f>(K11*#REF!)^0.5</f>
        <v>#VALUE!</v>
      </c>
      <c r="O16" s="1" t="e">
        <f t="shared" si="2"/>
        <v>#VALUE!</v>
      </c>
      <c r="P16" s="1" t="e">
        <f>(LOG10(K11)+LOG10(#REF!))/2</f>
        <v>#VALUE!</v>
      </c>
    </row>
    <row r="17" spans="1:16" x14ac:dyDescent="0.25">
      <c r="A17">
        <v>11</v>
      </c>
      <c r="B17" t="s">
        <v>41</v>
      </c>
      <c r="C17" t="s">
        <v>18</v>
      </c>
      <c r="D17" t="s">
        <v>18</v>
      </c>
      <c r="E17" s="6" t="s">
        <v>439</v>
      </c>
      <c r="F17" t="s">
        <v>18</v>
      </c>
      <c r="G17" t="s">
        <v>18</v>
      </c>
      <c r="H17" s="6" t="s">
        <v>439</v>
      </c>
      <c r="I17" s="6" t="s">
        <v>439</v>
      </c>
      <c r="J17" s="6" t="s">
        <v>439</v>
      </c>
      <c r="K17" s="6" t="s">
        <v>439</v>
      </c>
      <c r="L17" t="s">
        <v>103</v>
      </c>
      <c r="M17" t="e">
        <f t="shared" si="1"/>
        <v>#VALUE!</v>
      </c>
      <c r="N17" s="1" t="e">
        <f>(K12*#REF!)^0.5</f>
        <v>#VALUE!</v>
      </c>
      <c r="O17" s="1" t="e">
        <f t="shared" si="2"/>
        <v>#VALUE!</v>
      </c>
      <c r="P17" s="1" t="e">
        <f>(LOG10(K12)+LOG10(#REF!))/2</f>
        <v>#VALUE!</v>
      </c>
    </row>
    <row r="18" spans="1:16" x14ac:dyDescent="0.25">
      <c r="A18">
        <v>12</v>
      </c>
      <c r="B18" t="s">
        <v>42</v>
      </c>
      <c r="C18" s="20" t="s">
        <v>19</v>
      </c>
      <c r="D18" t="s">
        <v>18</v>
      </c>
      <c r="E18" t="s">
        <v>18</v>
      </c>
      <c r="F18" s="6" t="s">
        <v>439</v>
      </c>
      <c r="G18" t="s">
        <v>18</v>
      </c>
      <c r="H18" s="20" t="s">
        <v>19</v>
      </c>
      <c r="I18" s="20" t="s">
        <v>19</v>
      </c>
      <c r="J18" s="6" t="s">
        <v>439</v>
      </c>
      <c r="K18" s="6" t="s">
        <v>439</v>
      </c>
      <c r="L18" t="s">
        <v>112</v>
      </c>
      <c r="M18" t="e">
        <f t="shared" si="1"/>
        <v>#VALUE!</v>
      </c>
      <c r="N18" s="1" t="e">
        <f>(K13*#REF!)^0.5</f>
        <v>#VALUE!</v>
      </c>
      <c r="O18" s="1" t="e">
        <f t="shared" si="2"/>
        <v>#VALUE!</v>
      </c>
      <c r="P18" s="1" t="e">
        <f>(LOG10(K13)+LOG10(#REF!))/2</f>
        <v>#VALUE!</v>
      </c>
    </row>
    <row r="19" spans="1:16" x14ac:dyDescent="0.25">
      <c r="A19">
        <v>13</v>
      </c>
      <c r="B19" t="s">
        <v>43</v>
      </c>
      <c r="C19" t="s">
        <v>19</v>
      </c>
      <c r="D19" t="s">
        <v>19</v>
      </c>
      <c r="G19" t="s">
        <v>19</v>
      </c>
      <c r="H19" t="s">
        <v>19</v>
      </c>
      <c r="I19" t="s">
        <v>19</v>
      </c>
      <c r="J19" s="6" t="s">
        <v>439</v>
      </c>
      <c r="K19" s="6" t="s">
        <v>439</v>
      </c>
      <c r="L19" t="s">
        <v>67</v>
      </c>
      <c r="M19" t="e">
        <f t="shared" si="1"/>
        <v>#VALUE!</v>
      </c>
      <c r="N19" s="1" t="e">
        <f>(K14*#REF!)^0.5</f>
        <v>#VALUE!</v>
      </c>
      <c r="O19" s="1" t="e">
        <f t="shared" si="2"/>
        <v>#VALUE!</v>
      </c>
      <c r="P19" s="1" t="e">
        <f>(LOG10(K14)+LOG10(#REF!))/2</f>
        <v>#VALUE!</v>
      </c>
    </row>
    <row r="20" spans="1:16" x14ac:dyDescent="0.25">
      <c r="A20">
        <v>14</v>
      </c>
      <c r="B20" t="s">
        <v>44</v>
      </c>
      <c r="C20" t="s">
        <v>18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s="6" t="s">
        <v>439</v>
      </c>
      <c r="J20" s="6" t="s">
        <v>439</v>
      </c>
      <c r="K20" s="6" t="s">
        <v>439</v>
      </c>
      <c r="L20" s="6" t="s">
        <v>62</v>
      </c>
      <c r="M20" t="e">
        <f t="shared" si="1"/>
        <v>#VALUE!</v>
      </c>
      <c r="N20" s="1" t="e">
        <f>(K15*#REF!)^0.5</f>
        <v>#VALUE!</v>
      </c>
      <c r="O20" s="1" t="e">
        <f t="shared" si="2"/>
        <v>#VALUE!</v>
      </c>
      <c r="P20" s="1" t="e">
        <f>(LOG10(K15)+LOG10(#REF!))/2</f>
        <v>#VALUE!</v>
      </c>
    </row>
    <row r="21" spans="1:16" x14ac:dyDescent="0.25">
      <c r="A21">
        <v>15</v>
      </c>
      <c r="B21" t="s">
        <v>45</v>
      </c>
      <c r="C21" t="s">
        <v>19</v>
      </c>
      <c r="D21" t="s">
        <v>19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s="6" t="s">
        <v>439</v>
      </c>
      <c r="K21" s="6" t="s">
        <v>439</v>
      </c>
      <c r="L21" t="s">
        <v>55</v>
      </c>
      <c r="M21" t="e">
        <f t="shared" si="1"/>
        <v>#VALUE!</v>
      </c>
      <c r="N21" s="1" t="e">
        <f>(K16*#REF!)^0.5</f>
        <v>#VALUE!</v>
      </c>
      <c r="O21" s="1" t="e">
        <f t="shared" si="2"/>
        <v>#VALUE!</v>
      </c>
      <c r="P21" s="1" t="e">
        <f>(LOG10(K16)+LOG10(#REF!))/2</f>
        <v>#VALUE!</v>
      </c>
    </row>
    <row r="22" spans="1:16" x14ac:dyDescent="0.25">
      <c r="A22">
        <v>16</v>
      </c>
      <c r="B22" t="s">
        <v>46</v>
      </c>
      <c r="C22" t="s">
        <v>18</v>
      </c>
      <c r="D22" t="s">
        <v>19</v>
      </c>
      <c r="E22" t="s">
        <v>18</v>
      </c>
      <c r="F22" t="s">
        <v>19</v>
      </c>
      <c r="G22" t="s">
        <v>19</v>
      </c>
      <c r="H22" t="s">
        <v>19</v>
      </c>
      <c r="I22" t="s">
        <v>19</v>
      </c>
      <c r="J22" s="6" t="s">
        <v>439</v>
      </c>
      <c r="K22" s="6" t="s">
        <v>439</v>
      </c>
      <c r="L22" s="15" t="s">
        <v>57</v>
      </c>
      <c r="M22" t="e">
        <f t="shared" si="1"/>
        <v>#VALUE!</v>
      </c>
      <c r="N22" s="1" t="e">
        <f>(K17*#REF!)^0.5</f>
        <v>#VALUE!</v>
      </c>
      <c r="O22" s="1" t="e">
        <f t="shared" si="2"/>
        <v>#VALUE!</v>
      </c>
      <c r="P22" s="1" t="e">
        <f>(LOG10(K17)+LOG10(#REF!))/2</f>
        <v>#VALUE!</v>
      </c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7.2489533798253012</v>
      </c>
      <c r="N26" s="1">
        <f>(I5*J5)^0.5</f>
        <v>21.746860139475903</v>
      </c>
      <c r="O26" s="1">
        <f>(LOG10(H5)+LOG10(I5))/2</f>
        <v>0.86027530668426355</v>
      </c>
      <c r="P26" s="1">
        <f>(LOG10(I5)+LOG10(J5))/2</f>
        <v>1.337396561403926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 t="e">
        <f>(PRODUCT(M7:M26))^(1/5)</f>
        <v>#VALUE!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0">
        <v>7405</v>
      </c>
      <c r="D36" s="10">
        <v>4184</v>
      </c>
      <c r="E36" s="10">
        <v>5511</v>
      </c>
      <c r="F36" s="10">
        <v>2200</v>
      </c>
      <c r="G36" s="10">
        <v>7878</v>
      </c>
      <c r="H36" s="10">
        <v>4667</v>
      </c>
      <c r="I36" s="10">
        <v>5085</v>
      </c>
      <c r="J36" s="10">
        <v>2674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5">
        <v>0</v>
      </c>
      <c r="D37" s="5">
        <v>0</v>
      </c>
      <c r="E37" s="5">
        <f>K37/3/3/3/3/3/3</f>
        <v>0.15500685871056241</v>
      </c>
      <c r="F37" s="5">
        <f>K37/3/3/3/3/3</f>
        <v>0.46502057613168724</v>
      </c>
      <c r="G37" s="5">
        <f>K37/3/3/3/3</f>
        <v>1.3950617283950617</v>
      </c>
      <c r="H37" s="5">
        <f>K37/3/3/3</f>
        <v>4.1851851851851851</v>
      </c>
      <c r="I37" s="5">
        <f>K37/3/3</f>
        <v>12.555555555555555</v>
      </c>
      <c r="J37" s="5">
        <f>K37/3</f>
        <v>37.666666666666664</v>
      </c>
      <c r="K37" s="5">
        <v>113</v>
      </c>
      <c r="L37" s="5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</v>
      </c>
      <c r="N38" s="1">
        <f>(E37*F37)^0.5</f>
        <v>0.26847975480834446</v>
      </c>
      <c r="O38" s="1" t="e">
        <f>(LOG10(E37)+LOG10(D37))/2</f>
        <v>#NUM!</v>
      </c>
      <c r="P38" s="1">
        <f>(LOG10(E37)+LOG10(F37))/2</f>
        <v>-0.5710884574747237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18</v>
      </c>
      <c r="F39" t="s">
        <v>19</v>
      </c>
      <c r="G39" s="6" t="s">
        <v>439</v>
      </c>
      <c r="H39" t="s">
        <v>19</v>
      </c>
      <c r="I39" s="6" t="s">
        <v>439</v>
      </c>
      <c r="J39" s="6" t="s">
        <v>439</v>
      </c>
      <c r="K39" s="6" t="s">
        <v>439</v>
      </c>
      <c r="L39" s="7" t="s">
        <v>71</v>
      </c>
      <c r="M39">
        <f>(E37*F37)^0.5</f>
        <v>0.26847975480834446</v>
      </c>
      <c r="N39" s="1">
        <f>(E37*F37)^0.5</f>
        <v>0.26847975480834446</v>
      </c>
      <c r="O39" s="1">
        <f>(LOG10(E37)+LOG10(F37))/2</f>
        <v>-0.5710884574747237</v>
      </c>
      <c r="P39" s="1">
        <f>(LOG10(E37)+LOG10(F37))/2</f>
        <v>-0.5710884574747237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s="6" t="s">
        <v>439</v>
      </c>
      <c r="I40" s="6" t="s">
        <v>439</v>
      </c>
      <c r="J40" s="6" t="s">
        <v>439</v>
      </c>
      <c r="K40" s="6" t="s">
        <v>439</v>
      </c>
      <c r="L40" s="7" t="s">
        <v>183</v>
      </c>
      <c r="M40">
        <f>(E37*F37)^0.5</f>
        <v>0.26847975480834446</v>
      </c>
      <c r="N40" s="1">
        <f>(E37*F37)^0.5</f>
        <v>0.26847975480834446</v>
      </c>
      <c r="O40" s="1">
        <f>(LOG10(E37)+LOG10(F37))/2</f>
        <v>-0.5710884574747237</v>
      </c>
      <c r="P40" s="1">
        <f>(LOG10(E37)+LOG10(F37))/2</f>
        <v>-0.5710884574747237</v>
      </c>
    </row>
    <row r="41" spans="1:16" x14ac:dyDescent="0.25">
      <c r="A41">
        <v>4</v>
      </c>
      <c r="B41" t="s">
        <v>34</v>
      </c>
      <c r="C41" t="s">
        <v>19</v>
      </c>
      <c r="D41" t="s">
        <v>19</v>
      </c>
      <c r="E41" t="s">
        <v>18</v>
      </c>
      <c r="F41" t="s">
        <v>18</v>
      </c>
      <c r="G41" t="s">
        <v>18</v>
      </c>
      <c r="H41" t="s">
        <v>18</v>
      </c>
      <c r="I41" t="s">
        <v>19</v>
      </c>
      <c r="J41" s="6" t="s">
        <v>439</v>
      </c>
      <c r="K41" s="6" t="s">
        <v>439</v>
      </c>
      <c r="L41" s="7" t="s">
        <v>57</v>
      </c>
      <c r="M41">
        <f>(J37*K37)^0.5</f>
        <v>65.240580418427712</v>
      </c>
      <c r="N41" s="1">
        <f>(J37*K37)^0.5</f>
        <v>65.240580418427712</v>
      </c>
      <c r="O41" s="1">
        <f>(LOG10(J37)+LOG10(K37))/2</f>
        <v>1.8145178161235884</v>
      </c>
      <c r="P41" s="1">
        <f>(LOG10(J37)+LOG10(K37))/2</f>
        <v>1.8145178161235884</v>
      </c>
    </row>
    <row r="42" spans="1:16" x14ac:dyDescent="0.25">
      <c r="A42">
        <v>5</v>
      </c>
      <c r="B42" t="s">
        <v>35</v>
      </c>
      <c r="C42" t="s">
        <v>19</v>
      </c>
      <c r="D42" t="s">
        <v>18</v>
      </c>
      <c r="E42" s="6" t="s">
        <v>439</v>
      </c>
      <c r="F42" t="s">
        <v>18</v>
      </c>
      <c r="G42" t="s">
        <v>19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98</v>
      </c>
      <c r="M42">
        <f>(H37*I37)^0.5</f>
        <v>7.2489533798253012</v>
      </c>
      <c r="N42" s="1">
        <f>(H37*I37)^0.5</f>
        <v>7.2489533798253012</v>
      </c>
      <c r="O42" s="1">
        <f t="shared" ref="O42:O57" si="3">(LOG10(H37)+LOG10(I37))/2</f>
        <v>0.86027530668426355</v>
      </c>
      <c r="P42" s="1">
        <f t="shared" ref="P42:P57" si="4">(LOG10(I37)+LOG10(J37))/2</f>
        <v>1.337396561403926</v>
      </c>
    </row>
    <row r="43" spans="1:16" x14ac:dyDescent="0.25">
      <c r="A43">
        <v>6</v>
      </c>
      <c r="B43" t="s">
        <v>36</v>
      </c>
      <c r="C43" t="s">
        <v>19</v>
      </c>
      <c r="D43" t="s">
        <v>18</v>
      </c>
      <c r="E43" s="6" t="s">
        <v>439</v>
      </c>
      <c r="F43" t="s">
        <v>19</v>
      </c>
      <c r="G43" t="s">
        <v>19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108</v>
      </c>
      <c r="M43" t="e">
        <f t="shared" ref="M43:M54" si="5">(H38*I38)^0.5</f>
        <v>#VALUE!</v>
      </c>
      <c r="N43" s="1" t="e">
        <f t="shared" ref="N43:N54" si="6">(H38*I38)^0.5</f>
        <v>#VALUE!</v>
      </c>
      <c r="O43" s="1" t="e">
        <f t="shared" si="3"/>
        <v>#VALUE!</v>
      </c>
      <c r="P43" s="1" t="e">
        <f t="shared" si="4"/>
        <v>#VALUE!</v>
      </c>
    </row>
    <row r="44" spans="1:16" x14ac:dyDescent="0.25">
      <c r="A44">
        <v>7</v>
      </c>
      <c r="B44" t="s">
        <v>37</v>
      </c>
      <c r="C44" t="s">
        <v>19</v>
      </c>
      <c r="D44" t="s">
        <v>19</v>
      </c>
      <c r="E44" t="s">
        <v>18</v>
      </c>
      <c r="F44" t="s">
        <v>18</v>
      </c>
      <c r="G44" t="s">
        <v>18</v>
      </c>
      <c r="H44" t="s">
        <v>19</v>
      </c>
      <c r="I44" s="6" t="s">
        <v>439</v>
      </c>
      <c r="J44" s="6" t="s">
        <v>439</v>
      </c>
      <c r="K44" s="6" t="s">
        <v>439</v>
      </c>
      <c r="L44" t="s">
        <v>93</v>
      </c>
      <c r="M44" t="e">
        <f t="shared" si="5"/>
        <v>#VALUE!</v>
      </c>
      <c r="N44" s="1" t="e">
        <f t="shared" si="6"/>
        <v>#VALUE!</v>
      </c>
      <c r="O44" s="1" t="e">
        <f t="shared" si="3"/>
        <v>#VALUE!</v>
      </c>
      <c r="P44" s="1" t="e">
        <f t="shared" si="4"/>
        <v>#VALUE!</v>
      </c>
    </row>
    <row r="45" spans="1:16" x14ac:dyDescent="0.25">
      <c r="A45">
        <v>8</v>
      </c>
      <c r="B45" t="s">
        <v>38</v>
      </c>
      <c r="C45" t="s">
        <v>19</v>
      </c>
      <c r="D45" t="s">
        <v>18</v>
      </c>
      <c r="E45" t="s">
        <v>18</v>
      </c>
      <c r="F45" t="s">
        <v>19</v>
      </c>
      <c r="G45" t="s">
        <v>19</v>
      </c>
      <c r="H45" t="s">
        <v>19</v>
      </c>
      <c r="I45" s="6" t="s">
        <v>439</v>
      </c>
      <c r="J45" s="6" t="s">
        <v>439</v>
      </c>
      <c r="K45" s="6" t="s">
        <v>439</v>
      </c>
      <c r="L45" t="s">
        <v>85</v>
      </c>
      <c r="M45" t="e">
        <f t="shared" si="5"/>
        <v>#VALUE!</v>
      </c>
      <c r="N45" s="1" t="e">
        <f t="shared" si="6"/>
        <v>#VALUE!</v>
      </c>
      <c r="O45" s="1" t="e">
        <f t="shared" si="3"/>
        <v>#VALUE!</v>
      </c>
      <c r="P45" s="1" t="e">
        <f t="shared" si="4"/>
        <v>#VALUE!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18</v>
      </c>
      <c r="G46" t="s">
        <v>18</v>
      </c>
      <c r="H46" t="s">
        <v>19</v>
      </c>
      <c r="I46" t="s">
        <v>19</v>
      </c>
      <c r="J46" t="s">
        <v>19</v>
      </c>
      <c r="K46" s="6" t="s">
        <v>439</v>
      </c>
      <c r="M46" t="e">
        <f t="shared" si="5"/>
        <v>#VALUE!</v>
      </c>
      <c r="N46" s="1" t="e">
        <f t="shared" si="6"/>
        <v>#VALUE!</v>
      </c>
      <c r="O46" s="1" t="e">
        <f t="shared" si="3"/>
        <v>#VALUE!</v>
      </c>
      <c r="P46" s="1" t="e">
        <f t="shared" si="4"/>
        <v>#VALUE!</v>
      </c>
    </row>
    <row r="47" spans="1:16" x14ac:dyDescent="0.25">
      <c r="A47">
        <v>10</v>
      </c>
      <c r="B47" t="s">
        <v>40</v>
      </c>
      <c r="C47" t="s">
        <v>19</v>
      </c>
      <c r="D47" t="s">
        <v>18</v>
      </c>
      <c r="E47" s="6" t="s">
        <v>439</v>
      </c>
      <c r="F47" t="s">
        <v>18</v>
      </c>
      <c r="G47" s="6" t="s">
        <v>439</v>
      </c>
      <c r="H47" t="s">
        <v>19</v>
      </c>
      <c r="I47" s="6" t="s">
        <v>439</v>
      </c>
      <c r="J47" s="6" t="s">
        <v>439</v>
      </c>
      <c r="K47" s="6" t="s">
        <v>439</v>
      </c>
      <c r="M47" t="e">
        <f t="shared" si="5"/>
        <v>#VALUE!</v>
      </c>
      <c r="N47" s="1" t="e">
        <f t="shared" si="6"/>
        <v>#VALUE!</v>
      </c>
      <c r="O47" s="1" t="e">
        <f t="shared" si="3"/>
        <v>#VALUE!</v>
      </c>
      <c r="P47" s="1" t="e">
        <f t="shared" si="4"/>
        <v>#VALUE!</v>
      </c>
    </row>
    <row r="48" spans="1:16" x14ac:dyDescent="0.25">
      <c r="A48">
        <v>11</v>
      </c>
      <c r="B48" t="s">
        <v>41</v>
      </c>
      <c r="C48" t="s">
        <v>18</v>
      </c>
      <c r="D48" t="s">
        <v>18</v>
      </c>
      <c r="E48" t="s">
        <v>19</v>
      </c>
      <c r="F48" t="s">
        <v>18</v>
      </c>
      <c r="G48" t="s">
        <v>18</v>
      </c>
      <c r="H48" s="6" t="s">
        <v>439</v>
      </c>
      <c r="I48" s="6" t="s">
        <v>439</v>
      </c>
      <c r="J48" s="6" t="s">
        <v>439</v>
      </c>
      <c r="K48" s="6" t="s">
        <v>439</v>
      </c>
      <c r="L48" s="6" t="s">
        <v>104</v>
      </c>
      <c r="M48" t="e">
        <f t="shared" si="5"/>
        <v>#VALUE!</v>
      </c>
      <c r="N48" s="1" t="e">
        <f t="shared" si="6"/>
        <v>#VALUE!</v>
      </c>
      <c r="O48" s="1" t="e">
        <f t="shared" si="3"/>
        <v>#VALUE!</v>
      </c>
      <c r="P48" s="1" t="e">
        <f t="shared" si="4"/>
        <v>#VALUE!</v>
      </c>
    </row>
    <row r="49" spans="1:16" x14ac:dyDescent="0.25">
      <c r="A49">
        <v>12</v>
      </c>
      <c r="B49" t="s">
        <v>42</v>
      </c>
      <c r="C49" t="s">
        <v>19</v>
      </c>
      <c r="D49" t="s">
        <v>19</v>
      </c>
      <c r="E49" t="s">
        <v>18</v>
      </c>
      <c r="F49" s="6" t="s">
        <v>439</v>
      </c>
      <c r="G49" t="s">
        <v>19</v>
      </c>
      <c r="H49" s="6" t="s">
        <v>439</v>
      </c>
      <c r="I49" s="6" t="s">
        <v>439</v>
      </c>
      <c r="J49" s="6" t="s">
        <v>439</v>
      </c>
      <c r="K49" s="6" t="s">
        <v>439</v>
      </c>
      <c r="L49" t="s">
        <v>113</v>
      </c>
      <c r="M49" t="e">
        <f t="shared" si="5"/>
        <v>#VALUE!</v>
      </c>
      <c r="N49" s="1" t="e">
        <f t="shared" si="6"/>
        <v>#VALUE!</v>
      </c>
      <c r="O49" s="1" t="e">
        <f t="shared" si="3"/>
        <v>#VALUE!</v>
      </c>
      <c r="P49" s="1" t="e">
        <f t="shared" si="4"/>
        <v>#VALUE!</v>
      </c>
    </row>
    <row r="50" spans="1:16" x14ac:dyDescent="0.25">
      <c r="A50">
        <v>13</v>
      </c>
      <c r="B50" t="s">
        <v>43</v>
      </c>
      <c r="C50" t="s">
        <v>19</v>
      </c>
      <c r="D50" t="s">
        <v>19</v>
      </c>
      <c r="E50" t="s">
        <v>18</v>
      </c>
      <c r="F50" t="s">
        <v>18</v>
      </c>
      <c r="G50" t="s">
        <v>19</v>
      </c>
      <c r="H50" t="s">
        <v>19</v>
      </c>
      <c r="I50" t="s">
        <v>19</v>
      </c>
      <c r="J50" s="6" t="s">
        <v>439</v>
      </c>
      <c r="K50" s="6" t="s">
        <v>439</v>
      </c>
      <c r="L50" t="s">
        <v>57</v>
      </c>
      <c r="M50" t="e">
        <f t="shared" si="5"/>
        <v>#VALUE!</v>
      </c>
      <c r="N50" s="1" t="e">
        <f t="shared" si="6"/>
        <v>#VALUE!</v>
      </c>
      <c r="O50" s="1" t="e">
        <f t="shared" si="3"/>
        <v>#VALUE!</v>
      </c>
      <c r="P50" s="1" t="e">
        <f t="shared" si="4"/>
        <v>#VALUE!</v>
      </c>
    </row>
    <row r="51" spans="1:16" x14ac:dyDescent="0.25">
      <c r="A51">
        <v>14</v>
      </c>
      <c r="B51" t="s">
        <v>44</v>
      </c>
      <c r="C51" t="s">
        <v>18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s="6" t="s">
        <v>439</v>
      </c>
      <c r="K51" s="6" t="s">
        <v>439</v>
      </c>
      <c r="L51" t="s">
        <v>63</v>
      </c>
      <c r="M51" t="e">
        <f t="shared" si="5"/>
        <v>#VALUE!</v>
      </c>
      <c r="N51" s="1" t="e">
        <f t="shared" si="6"/>
        <v>#VALUE!</v>
      </c>
      <c r="O51" s="1" t="e">
        <f t="shared" si="3"/>
        <v>#VALUE!</v>
      </c>
      <c r="P51" s="1" t="e">
        <f t="shared" si="4"/>
        <v>#VALUE!</v>
      </c>
    </row>
    <row r="52" spans="1:16" x14ac:dyDescent="0.25">
      <c r="A52">
        <v>15</v>
      </c>
      <c r="B52" t="s">
        <v>45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s="6" t="s">
        <v>439</v>
      </c>
      <c r="K52" s="6" t="s">
        <v>439</v>
      </c>
      <c r="L52" t="s">
        <v>56</v>
      </c>
      <c r="M52" t="e">
        <f t="shared" si="5"/>
        <v>#VALUE!</v>
      </c>
      <c r="N52" s="1" t="e">
        <f t="shared" si="6"/>
        <v>#VALUE!</v>
      </c>
      <c r="O52" s="1" t="e">
        <f t="shared" si="3"/>
        <v>#VALUE!</v>
      </c>
      <c r="P52" s="1" t="e">
        <f t="shared" si="4"/>
        <v>#VALUE!</v>
      </c>
    </row>
    <row r="53" spans="1:16" x14ac:dyDescent="0.25">
      <c r="A53">
        <v>16</v>
      </c>
      <c r="B53" t="s">
        <v>46</v>
      </c>
      <c r="C53" t="s">
        <v>19</v>
      </c>
      <c r="D53" t="s">
        <v>18</v>
      </c>
      <c r="E53" t="s">
        <v>18</v>
      </c>
      <c r="F53" t="s">
        <v>19</v>
      </c>
      <c r="G53" t="s">
        <v>19</v>
      </c>
      <c r="H53" t="s">
        <v>19</v>
      </c>
      <c r="I53" t="s">
        <v>19</v>
      </c>
      <c r="J53" s="6" t="s">
        <v>439</v>
      </c>
      <c r="K53" s="6" t="s">
        <v>439</v>
      </c>
      <c r="L53" s="14" t="s">
        <v>57</v>
      </c>
      <c r="M53" t="e">
        <f t="shared" si="5"/>
        <v>#VALUE!</v>
      </c>
      <c r="N53" s="1" t="e">
        <f t="shared" si="6"/>
        <v>#VALUE!</v>
      </c>
      <c r="O53" s="1" t="e">
        <f t="shared" si="3"/>
        <v>#VALUE!</v>
      </c>
      <c r="P53" s="1" t="e">
        <f t="shared" si="4"/>
        <v>#VALUE!</v>
      </c>
    </row>
    <row r="54" spans="1:16" x14ac:dyDescent="0.25">
      <c r="A54">
        <v>17</v>
      </c>
      <c r="M54" t="e">
        <f t="shared" si="5"/>
        <v>#VALUE!</v>
      </c>
      <c r="N54" s="1" t="e">
        <f t="shared" si="6"/>
        <v>#VALUE!</v>
      </c>
      <c r="O54" s="1" t="e">
        <f t="shared" si="3"/>
        <v>#VALUE!</v>
      </c>
      <c r="P54" s="1" t="e">
        <f t="shared" si="4"/>
        <v>#VALUE!</v>
      </c>
    </row>
    <row r="55" spans="1:16" x14ac:dyDescent="0.25">
      <c r="A55">
        <v>18</v>
      </c>
      <c r="M55" t="e">
        <f>(H50*I50)^0.5</f>
        <v>#VALUE!</v>
      </c>
      <c r="N55" s="1" t="e">
        <f>(H50*I50)^0.5</f>
        <v>#VALUE!</v>
      </c>
      <c r="O55" s="1" t="e">
        <f t="shared" si="3"/>
        <v>#VALUE!</v>
      </c>
      <c r="P55" s="1" t="e">
        <f t="shared" si="4"/>
        <v>#VALUE!</v>
      </c>
    </row>
    <row r="56" spans="1:16" x14ac:dyDescent="0.25">
      <c r="A56">
        <v>19</v>
      </c>
      <c r="M56" t="e">
        <f>(H51*I51)^0.5</f>
        <v>#VALUE!</v>
      </c>
      <c r="N56" s="1" t="e">
        <f>(H51*I51)^0.5</f>
        <v>#VALUE!</v>
      </c>
      <c r="O56" s="1" t="e">
        <f t="shared" si="3"/>
        <v>#VALUE!</v>
      </c>
      <c r="P56" s="1" t="e">
        <f t="shared" si="4"/>
        <v>#VALUE!</v>
      </c>
    </row>
    <row r="57" spans="1:16" x14ac:dyDescent="0.25">
      <c r="A57">
        <v>20</v>
      </c>
      <c r="M57" t="e">
        <f>(H52*I52)^0.5</f>
        <v>#VALUE!</v>
      </c>
      <c r="N57" s="1" t="e">
        <f>(H52*I52)^0.5</f>
        <v>#VALUE!</v>
      </c>
      <c r="O57" s="1" t="e">
        <f t="shared" si="3"/>
        <v>#VALUE!</v>
      </c>
      <c r="P57" s="1" t="e">
        <f t="shared" si="4"/>
        <v>#VALUE!</v>
      </c>
    </row>
    <row r="58" spans="1:16" x14ac:dyDescent="0.25">
      <c r="B58" t="s">
        <v>27</v>
      </c>
      <c r="C58">
        <f t="shared" ref="C58:K58" si="7">COUNTIF(C38:C42,"√")/5</f>
        <v>1</v>
      </c>
      <c r="D58">
        <f t="shared" si="7"/>
        <v>0.8</v>
      </c>
      <c r="E58">
        <f t="shared" si="7"/>
        <v>0</v>
      </c>
      <c r="F58">
        <f t="shared" si="7"/>
        <v>0.2</v>
      </c>
      <c r="G58">
        <f t="shared" si="7"/>
        <v>0.2</v>
      </c>
      <c r="H58">
        <f t="shared" si="7"/>
        <v>0.2</v>
      </c>
      <c r="I58">
        <f t="shared" si="7"/>
        <v>0.4</v>
      </c>
      <c r="J58">
        <f t="shared" si="7"/>
        <v>0</v>
      </c>
      <c r="K58">
        <f t="shared" si="7"/>
        <v>0</v>
      </c>
      <c r="M58">
        <f>(PRODUCT(M38:M42))^(1/5)</f>
        <v>0</v>
      </c>
      <c r="N58">
        <f>(PRODUCT(N38:N42))^(1/5)</f>
        <v>1.5570607242695209</v>
      </c>
      <c r="O58" t="e">
        <f>AVERAGE(O38:O42)</f>
        <v>#NUM!</v>
      </c>
      <c r="P58">
        <f>AVERAGE(P38:P42)</f>
        <v>0.2877298010206687</v>
      </c>
    </row>
    <row r="59" spans="1:16" x14ac:dyDescent="0.25">
      <c r="B59" t="s">
        <v>28</v>
      </c>
    </row>
    <row r="60" spans="1:16" x14ac:dyDescent="0.25">
      <c r="B60" t="s">
        <v>29</v>
      </c>
      <c r="O60" t="e">
        <f>_xlfn.STDEV.P(O38:O42)</f>
        <v>#NUM!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5" workbookViewId="0">
      <selection activeCell="K38" sqref="K38:K53"/>
    </sheetView>
  </sheetViews>
  <sheetFormatPr defaultRowHeight="14.4" x14ac:dyDescent="0.25"/>
  <cols>
    <col min="12" max="12" width="16" customWidth="1"/>
    <col min="13" max="16" width="12.1093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0">
        <v>8463</v>
      </c>
      <c r="D3" s="10">
        <v>770</v>
      </c>
      <c r="E3" s="10">
        <v>6568</v>
      </c>
      <c r="F3" s="10">
        <v>3257</v>
      </c>
      <c r="G3" s="10">
        <v>847</v>
      </c>
      <c r="H3" s="10">
        <v>1354</v>
      </c>
      <c r="I3" s="10">
        <v>7043</v>
      </c>
      <c r="J3" s="10">
        <v>4632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5">
        <f>K5/3/3/3/3/3/3</f>
        <v>0.1234567901234568</v>
      </c>
      <c r="F5" s="5">
        <f>K5/3/3/3/3/3</f>
        <v>0.37037037037037041</v>
      </c>
      <c r="G5" s="5">
        <f>K5/3/3/3/3</f>
        <v>1.1111111111111112</v>
      </c>
      <c r="H5" s="5">
        <f>K5/3/3/3</f>
        <v>3.3333333333333335</v>
      </c>
      <c r="I5" s="5">
        <f>K5/3/3</f>
        <v>10</v>
      </c>
      <c r="J5" s="5">
        <f>K5/3</f>
        <v>30</v>
      </c>
      <c r="K5" s="5">
        <v>90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 t="e">
        <f>LOG10(C5)</f>
        <v>#NUM!</v>
      </c>
      <c r="D6" s="5" t="e">
        <f t="shared" ref="D6:K6" si="0">LOG10(D5)</f>
        <v>#NUM!</v>
      </c>
      <c r="E6" s="5">
        <f t="shared" si="0"/>
        <v>-0.90848501887864974</v>
      </c>
      <c r="F6" s="5">
        <f t="shared" si="0"/>
        <v>-0.43136376415898725</v>
      </c>
      <c r="G6" s="5">
        <f t="shared" si="0"/>
        <v>4.5757490560675143E-2</v>
      </c>
      <c r="H6" s="5">
        <f t="shared" si="0"/>
        <v>0.52287874528033762</v>
      </c>
      <c r="I6" s="5">
        <f t="shared" si="0"/>
        <v>1</v>
      </c>
      <c r="J6" s="5">
        <f t="shared" si="0"/>
        <v>1.4771212547196624</v>
      </c>
      <c r="K6" s="5">
        <f t="shared" si="0"/>
        <v>1.954242509439325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t="s">
        <v>18</v>
      </c>
      <c r="F8" t="s">
        <v>18</v>
      </c>
      <c r="G8" s="6" t="s">
        <v>439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116</v>
      </c>
      <c r="M8">
        <f>(C5*D5)^0.5</f>
        <v>0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19</v>
      </c>
      <c r="G9" s="6" t="s">
        <v>439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120</v>
      </c>
      <c r="M9">
        <f>(E5*F5)^0.5</f>
        <v>0.21383343303319474</v>
      </c>
      <c r="N9" s="1">
        <f>(E5*F5)^0.5</f>
        <v>0.21383343303319474</v>
      </c>
      <c r="O9" s="1">
        <f>(LOG10(E5)+LOG10(F5))/2</f>
        <v>-0.66992439151881844</v>
      </c>
      <c r="P9" s="1">
        <f>(LOG10(E5)+LOG10(F5))/2</f>
        <v>-0.66992439151881844</v>
      </c>
    </row>
    <row r="10" spans="1:16" x14ac:dyDescent="0.25">
      <c r="A10">
        <v>4</v>
      </c>
      <c r="B10" t="s">
        <v>34</v>
      </c>
      <c r="C10" t="s">
        <v>18</v>
      </c>
      <c r="D10" t="s">
        <v>19</v>
      </c>
      <c r="E10" t="s">
        <v>18</v>
      </c>
      <c r="F10" t="s">
        <v>18</v>
      </c>
      <c r="G10" t="s">
        <v>18</v>
      </c>
      <c r="H10" t="s">
        <v>19</v>
      </c>
      <c r="I10" s="6" t="s">
        <v>439</v>
      </c>
      <c r="J10" s="6" t="s">
        <v>439</v>
      </c>
      <c r="K10" s="6" t="s">
        <v>439</v>
      </c>
      <c r="L10" t="s">
        <v>203</v>
      </c>
      <c r="M10">
        <f>(G5*H5)^0.5</f>
        <v>1.9245008972987527</v>
      </c>
      <c r="N10" s="1" t="e">
        <f>(K5*#REF!)^0.5</f>
        <v>#REF!</v>
      </c>
      <c r="O10" s="1">
        <f>(LOG10(G5)+LOG10(H5))/2</f>
        <v>0.28431811792050637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19</v>
      </c>
      <c r="G11" t="s">
        <v>19</v>
      </c>
      <c r="H11" t="s">
        <v>19</v>
      </c>
      <c r="I11" s="6" t="s">
        <v>439</v>
      </c>
      <c r="J11" s="6" t="s">
        <v>439</v>
      </c>
      <c r="K11" s="6" t="s">
        <v>439</v>
      </c>
      <c r="L11" t="s">
        <v>125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18</v>
      </c>
      <c r="E12" t="s">
        <v>19</v>
      </c>
      <c r="F12" s="6" t="s">
        <v>439</v>
      </c>
      <c r="G12" s="6" t="s">
        <v>439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132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t="s">
        <v>18</v>
      </c>
      <c r="F13" t="s">
        <v>18</v>
      </c>
      <c r="G13" t="s">
        <v>18</v>
      </c>
      <c r="H13" s="6" t="s">
        <v>439</v>
      </c>
      <c r="I13" s="6" t="s">
        <v>439</v>
      </c>
      <c r="J13" s="6" t="s">
        <v>439</v>
      </c>
      <c r="K13" s="6" t="s">
        <v>439</v>
      </c>
      <c r="L13" s="7" t="s">
        <v>136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19</v>
      </c>
      <c r="D14" t="s">
        <v>18</v>
      </c>
      <c r="E14" t="s">
        <v>18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s="6" t="s">
        <v>439</v>
      </c>
      <c r="L14" s="7" t="s">
        <v>142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19</v>
      </c>
      <c r="D15" t="s">
        <v>18</v>
      </c>
      <c r="E15" t="s">
        <v>18</v>
      </c>
      <c r="F15" t="s">
        <v>19</v>
      </c>
      <c r="G15" t="s">
        <v>19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149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19</v>
      </c>
      <c r="D16" t="s">
        <v>19</v>
      </c>
      <c r="E16" t="s">
        <v>18</v>
      </c>
      <c r="F16" t="s">
        <v>18</v>
      </c>
      <c r="G16" t="s">
        <v>19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18</v>
      </c>
      <c r="D17" t="s">
        <v>18</v>
      </c>
      <c r="E17" t="s">
        <v>19</v>
      </c>
      <c r="F17" t="s">
        <v>18</v>
      </c>
      <c r="G17" t="s">
        <v>18</v>
      </c>
      <c r="H17" s="6" t="s">
        <v>439</v>
      </c>
      <c r="I17" s="6" t="s">
        <v>439</v>
      </c>
      <c r="J17" s="6" t="s">
        <v>439</v>
      </c>
      <c r="K17" s="6" t="s">
        <v>439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s="6" t="s">
        <v>439</v>
      </c>
      <c r="I18" t="s">
        <v>19</v>
      </c>
      <c r="J18" t="s">
        <v>19</v>
      </c>
      <c r="K18" s="6" t="s">
        <v>439</v>
      </c>
      <c r="L18" s="7" t="s">
        <v>56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19</v>
      </c>
      <c r="D19" t="s">
        <v>19</v>
      </c>
      <c r="E19" t="s">
        <v>18</v>
      </c>
      <c r="F19" t="s">
        <v>18</v>
      </c>
      <c r="G19" t="s">
        <v>19</v>
      </c>
      <c r="H19" t="s">
        <v>19</v>
      </c>
      <c r="I19" t="s">
        <v>19</v>
      </c>
      <c r="J19" s="6" t="s">
        <v>439</v>
      </c>
      <c r="K19" s="6" t="s">
        <v>439</v>
      </c>
      <c r="L19" s="7" t="s">
        <v>168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19</v>
      </c>
      <c r="D20" t="s">
        <v>19</v>
      </c>
      <c r="E20" t="s">
        <v>18</v>
      </c>
      <c r="F20" t="s">
        <v>19</v>
      </c>
      <c r="G20" t="s">
        <v>19</v>
      </c>
      <c r="H20" t="s">
        <v>19</v>
      </c>
      <c r="I20" t="s">
        <v>19</v>
      </c>
      <c r="J20" s="6" t="s">
        <v>439</v>
      </c>
      <c r="K20" s="6" t="s">
        <v>439</v>
      </c>
      <c r="L20" s="7" t="s">
        <v>170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t="s">
        <v>19</v>
      </c>
      <c r="F21" t="s">
        <v>19</v>
      </c>
      <c r="G21" t="s">
        <v>19</v>
      </c>
      <c r="H21" t="s">
        <v>18</v>
      </c>
      <c r="I21" s="6" t="s">
        <v>439</v>
      </c>
      <c r="J21" s="6" t="s">
        <v>439</v>
      </c>
      <c r="K21" s="6" t="s">
        <v>439</v>
      </c>
      <c r="L21" s="7" t="s">
        <v>174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18</v>
      </c>
      <c r="D22" t="s">
        <v>19</v>
      </c>
      <c r="E22" t="s">
        <v>18</v>
      </c>
      <c r="F22" t="s">
        <v>19</v>
      </c>
      <c r="G22" t="s">
        <v>19</v>
      </c>
      <c r="H22" t="s">
        <v>19</v>
      </c>
      <c r="I22" t="s">
        <v>19</v>
      </c>
      <c r="J22" s="6" t="s">
        <v>439</v>
      </c>
      <c r="K22" s="6" t="s">
        <v>439</v>
      </c>
      <c r="L22" s="7" t="s">
        <v>170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5.7735026918962582</v>
      </c>
      <c r="N26" s="1">
        <f>(I5*J5)^0.5</f>
        <v>17.320508075688775</v>
      </c>
      <c r="O26" s="1">
        <f>(LOG10(H5)+LOG10(I5))/2</f>
        <v>0.76143937264016881</v>
      </c>
      <c r="P26" s="1">
        <f>(LOG10(I5)+LOG10(J5))/2</f>
        <v>1.2385606273598313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0">
        <v>8463</v>
      </c>
      <c r="D36" s="10">
        <v>770</v>
      </c>
      <c r="E36" s="10">
        <v>6568</v>
      </c>
      <c r="F36" s="10">
        <v>3257</v>
      </c>
      <c r="G36" s="10">
        <v>847</v>
      </c>
      <c r="H36" s="10">
        <v>1354</v>
      </c>
      <c r="I36" s="10">
        <v>7043</v>
      </c>
      <c r="J36" s="10">
        <v>4632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5">
        <v>0</v>
      </c>
      <c r="D37" s="5">
        <v>0</v>
      </c>
      <c r="E37" s="5">
        <f>K37/3/3/3/3/3/3</f>
        <v>0.1234567901234568</v>
      </c>
      <c r="F37" s="5">
        <f>K37/3/3/3/3/3</f>
        <v>0.37037037037037041</v>
      </c>
      <c r="G37" s="5">
        <f>K37/3/3/3/3</f>
        <v>1.1111111111111112</v>
      </c>
      <c r="H37" s="5">
        <f>K37/3/3/3</f>
        <v>3.3333333333333335</v>
      </c>
      <c r="I37" s="5">
        <f>K37/3/3</f>
        <v>10</v>
      </c>
      <c r="J37" s="5">
        <f>K37/3</f>
        <v>30</v>
      </c>
      <c r="K37" s="5">
        <v>90</v>
      </c>
      <c r="L37" s="5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</v>
      </c>
      <c r="N38" s="1">
        <f>(E37*F37)^0.5</f>
        <v>0.21383343303319474</v>
      </c>
      <c r="O38" s="1" t="e">
        <f>(LOG10(E37)+LOG10(D37))/2</f>
        <v>#NUM!</v>
      </c>
      <c r="P38" s="1">
        <f>(LOG10(E37)+LOG10(F37))/2</f>
        <v>-0.66992439151881844</v>
      </c>
    </row>
    <row r="39" spans="1:16" x14ac:dyDescent="0.25">
      <c r="A39">
        <v>2</v>
      </c>
      <c r="B39" t="s">
        <v>32</v>
      </c>
      <c r="C39" t="s">
        <v>19</v>
      </c>
      <c r="D39" t="s">
        <v>18</v>
      </c>
      <c r="E39" t="s">
        <v>18</v>
      </c>
      <c r="F39" t="s">
        <v>18</v>
      </c>
      <c r="G39" s="6" t="s">
        <v>439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116</v>
      </c>
      <c r="M39">
        <f>(E37*F37)^0.5</f>
        <v>0.21383343303319474</v>
      </c>
      <c r="N39" s="1">
        <f>(E37*F37)^0.5</f>
        <v>0.21383343303319474</v>
      </c>
      <c r="O39" s="1">
        <f>(LOG10(E37)+LOG10(F37))/2</f>
        <v>-0.66992439151881844</v>
      </c>
      <c r="P39" s="1">
        <f>(LOG10(E37)+LOG10(F37))/2</f>
        <v>-0.66992439151881844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s="6" t="s">
        <v>439</v>
      </c>
      <c r="H40" s="6" t="s">
        <v>439</v>
      </c>
      <c r="I40" s="6" t="s">
        <v>439</v>
      </c>
      <c r="J40" s="6" t="s">
        <v>439</v>
      </c>
      <c r="K40" s="6" t="s">
        <v>439</v>
      </c>
      <c r="L40" s="7" t="s">
        <v>121</v>
      </c>
      <c r="M40">
        <f>(E37*F37)^0.5</f>
        <v>0.21383343303319474</v>
      </c>
      <c r="N40" s="1">
        <f>(E37*F37)^0.5</f>
        <v>0.21383343303319474</v>
      </c>
      <c r="O40" s="1">
        <f>(LOG10(E37)+LOG10(F37))/2</f>
        <v>-0.66992439151881844</v>
      </c>
      <c r="P40" s="1">
        <f>(LOG10(E37)+LOG10(F37))/2</f>
        <v>-0.66992439151881844</v>
      </c>
    </row>
    <row r="41" spans="1:16" x14ac:dyDescent="0.25">
      <c r="A41">
        <v>4</v>
      </c>
      <c r="B41" t="s">
        <v>34</v>
      </c>
      <c r="C41" t="s">
        <v>19</v>
      </c>
      <c r="D41" t="s">
        <v>19</v>
      </c>
      <c r="E41" t="s">
        <v>18</v>
      </c>
      <c r="F41" t="s">
        <v>18</v>
      </c>
      <c r="G41" t="s">
        <v>18</v>
      </c>
      <c r="H41" t="s">
        <v>18</v>
      </c>
      <c r="I41" t="s">
        <v>19</v>
      </c>
      <c r="J41" s="6" t="s">
        <v>439</v>
      </c>
      <c r="K41" s="6" t="s">
        <v>439</v>
      </c>
      <c r="L41" t="s">
        <v>205</v>
      </c>
      <c r="M41">
        <f>(J37*K37)^0.5</f>
        <v>51.96152422706632</v>
      </c>
      <c r="N41" s="1">
        <f>(J37*K37)^0.5</f>
        <v>51.96152422706632</v>
      </c>
      <c r="O41" s="1">
        <f>(LOG10(J37)+LOG10(K37))/2</f>
        <v>1.7156818820794937</v>
      </c>
      <c r="P41" s="1">
        <f>(LOG10(J37)+LOG10(K37))/2</f>
        <v>1.7156818820794937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t="s">
        <v>19</v>
      </c>
      <c r="H42" t="s">
        <v>19</v>
      </c>
      <c r="I42" s="6" t="s">
        <v>439</v>
      </c>
      <c r="J42" s="6" t="s">
        <v>439</v>
      </c>
      <c r="K42" s="6" t="s">
        <v>439</v>
      </c>
      <c r="L42" s="7" t="s">
        <v>126</v>
      </c>
      <c r="M42">
        <f>(H37*I37)^0.5</f>
        <v>5.7735026918962582</v>
      </c>
      <c r="N42" s="1">
        <f>(H37*I37)^0.5</f>
        <v>5.7735026918962582</v>
      </c>
      <c r="O42" s="1">
        <f>(LOG10(H37)+LOG10(I37))/2</f>
        <v>0.76143937264016881</v>
      </c>
      <c r="P42" s="1">
        <f>(LOG10(I37)+LOG10(J37))/2</f>
        <v>1.2385606273598313</v>
      </c>
    </row>
    <row r="43" spans="1:16" x14ac:dyDescent="0.25">
      <c r="A43">
        <v>6</v>
      </c>
      <c r="B43" t="s">
        <v>36</v>
      </c>
      <c r="C43" t="s">
        <v>19</v>
      </c>
      <c r="D43" t="s">
        <v>19</v>
      </c>
      <c r="E43" t="s">
        <v>19</v>
      </c>
      <c r="F43" s="6" t="s">
        <v>439</v>
      </c>
      <c r="G43" t="s">
        <v>19</v>
      </c>
      <c r="H43" t="s">
        <v>19</v>
      </c>
      <c r="I43" s="6" t="s">
        <v>439</v>
      </c>
      <c r="J43" s="6" t="s">
        <v>439</v>
      </c>
      <c r="K43" s="6" t="s">
        <v>439</v>
      </c>
      <c r="L43" s="7" t="s">
        <v>132</v>
      </c>
    </row>
    <row r="44" spans="1:16" x14ac:dyDescent="0.25">
      <c r="A44">
        <v>7</v>
      </c>
      <c r="B44" t="s">
        <v>37</v>
      </c>
      <c r="C44" t="s">
        <v>19</v>
      </c>
      <c r="D44" t="s">
        <v>19</v>
      </c>
      <c r="E44" t="s">
        <v>18</v>
      </c>
      <c r="F44" t="s">
        <v>18</v>
      </c>
      <c r="G44" t="s">
        <v>18</v>
      </c>
      <c r="H44" t="s">
        <v>19</v>
      </c>
      <c r="I44" t="s">
        <v>19</v>
      </c>
      <c r="J44" t="s">
        <v>19</v>
      </c>
      <c r="K44" s="6" t="s">
        <v>439</v>
      </c>
      <c r="L44" s="7" t="s">
        <v>137</v>
      </c>
    </row>
    <row r="45" spans="1:16" x14ac:dyDescent="0.25">
      <c r="A45">
        <v>8</v>
      </c>
      <c r="B45" t="s">
        <v>38</v>
      </c>
      <c r="C45" t="s">
        <v>18</v>
      </c>
      <c r="D45" t="s">
        <v>18</v>
      </c>
      <c r="E45" t="s">
        <v>18</v>
      </c>
      <c r="F45" t="s">
        <v>19</v>
      </c>
      <c r="G45" t="s">
        <v>18</v>
      </c>
      <c r="H45" t="s">
        <v>19</v>
      </c>
      <c r="I45" t="s">
        <v>19</v>
      </c>
      <c r="J45" t="s">
        <v>19</v>
      </c>
      <c r="K45" s="6" t="s">
        <v>439</v>
      </c>
      <c r="L45" s="7" t="s">
        <v>143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s="6" t="s">
        <v>439</v>
      </c>
      <c r="L46" s="7" t="s">
        <v>150</v>
      </c>
    </row>
    <row r="47" spans="1:16" x14ac:dyDescent="0.25">
      <c r="A47">
        <v>10</v>
      </c>
      <c r="B47" t="s">
        <v>40</v>
      </c>
      <c r="C47" t="s">
        <v>19</v>
      </c>
      <c r="D47" t="s">
        <v>19</v>
      </c>
      <c r="E47" t="s">
        <v>18</v>
      </c>
      <c r="F47" t="s">
        <v>18</v>
      </c>
      <c r="G47" t="s">
        <v>19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18</v>
      </c>
      <c r="D48" t="s">
        <v>18</v>
      </c>
      <c r="E48" t="s">
        <v>19</v>
      </c>
      <c r="F48" t="s">
        <v>18</v>
      </c>
      <c r="G48" t="s">
        <v>18</v>
      </c>
      <c r="H48" s="6" t="s">
        <v>439</v>
      </c>
      <c r="I48" s="6" t="s">
        <v>439</v>
      </c>
      <c r="J48" s="6" t="s">
        <v>439</v>
      </c>
      <c r="K48" s="6" t="s">
        <v>439</v>
      </c>
      <c r="L48" s="7" t="s">
        <v>156</v>
      </c>
    </row>
    <row r="49" spans="1:16" x14ac:dyDescent="0.25">
      <c r="A49">
        <v>12</v>
      </c>
      <c r="B49" t="s">
        <v>42</v>
      </c>
      <c r="C49" t="s">
        <v>19</v>
      </c>
      <c r="D49" t="s">
        <v>19</v>
      </c>
      <c r="E49" t="s">
        <v>18</v>
      </c>
      <c r="F49" t="s">
        <v>18</v>
      </c>
      <c r="G49" t="s">
        <v>18</v>
      </c>
      <c r="H49" t="s">
        <v>19</v>
      </c>
      <c r="I49" t="s">
        <v>19</v>
      </c>
      <c r="J49" t="s">
        <v>19</v>
      </c>
      <c r="K49" s="6" t="s">
        <v>439</v>
      </c>
      <c r="L49" s="7" t="s">
        <v>161</v>
      </c>
    </row>
    <row r="50" spans="1:16" x14ac:dyDescent="0.25">
      <c r="A50">
        <v>13</v>
      </c>
      <c r="B50" t="s">
        <v>43</v>
      </c>
      <c r="C50" t="s">
        <v>19</v>
      </c>
      <c r="D50" t="s">
        <v>19</v>
      </c>
      <c r="E50" t="s">
        <v>18</v>
      </c>
      <c r="F50" t="s">
        <v>19</v>
      </c>
      <c r="G50" t="s">
        <v>19</v>
      </c>
      <c r="H50" t="s">
        <v>19</v>
      </c>
      <c r="I50" t="s">
        <v>19</v>
      </c>
      <c r="J50" s="6" t="s">
        <v>439</v>
      </c>
      <c r="K50" s="6" t="s">
        <v>439</v>
      </c>
      <c r="L50" s="7" t="s">
        <v>168</v>
      </c>
    </row>
    <row r="51" spans="1:16" x14ac:dyDescent="0.25">
      <c r="A51">
        <v>14</v>
      </c>
      <c r="B51" t="s">
        <v>44</v>
      </c>
      <c r="C51" t="s">
        <v>19</v>
      </c>
      <c r="D51" t="s">
        <v>19</v>
      </c>
      <c r="E51" t="s">
        <v>18</v>
      </c>
      <c r="F51" t="s">
        <v>19</v>
      </c>
      <c r="G51" t="s">
        <v>19</v>
      </c>
      <c r="H51" t="s">
        <v>19</v>
      </c>
      <c r="I51" t="s">
        <v>19</v>
      </c>
      <c r="J51" s="6" t="s">
        <v>439</v>
      </c>
      <c r="K51" s="6" t="s">
        <v>439</v>
      </c>
      <c r="L51" s="7" t="s">
        <v>121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t="s">
        <v>19</v>
      </c>
      <c r="F52" t="s">
        <v>19</v>
      </c>
      <c r="G52" t="s">
        <v>19</v>
      </c>
      <c r="H52" t="s">
        <v>19</v>
      </c>
      <c r="I52" s="6" t="s">
        <v>439</v>
      </c>
      <c r="J52" s="6" t="s">
        <v>439</v>
      </c>
      <c r="K52" s="6" t="s">
        <v>439</v>
      </c>
      <c r="L52" s="7" t="s">
        <v>57</v>
      </c>
    </row>
    <row r="53" spans="1:16" x14ac:dyDescent="0.25">
      <c r="A53">
        <v>16</v>
      </c>
      <c r="B53" t="s">
        <v>46</v>
      </c>
      <c r="C53" t="s">
        <v>18</v>
      </c>
      <c r="D53" t="s">
        <v>19</v>
      </c>
      <c r="E53" t="s">
        <v>18</v>
      </c>
      <c r="F53" t="s">
        <v>19</v>
      </c>
      <c r="G53" t="s">
        <v>19</v>
      </c>
      <c r="H53" t="s">
        <v>19</v>
      </c>
      <c r="I53" t="s">
        <v>19</v>
      </c>
      <c r="J53" s="6" t="s">
        <v>439</v>
      </c>
      <c r="K53" s="6" t="s">
        <v>439</v>
      </c>
      <c r="L53" s="7" t="s">
        <v>170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27</v>
      </c>
      <c r="C58">
        <f t="shared" ref="C58:K58" si="1">COUNTIF(C38:C42,"√")/5</f>
        <v>1</v>
      </c>
      <c r="D58">
        <f t="shared" si="1"/>
        <v>0.8</v>
      </c>
      <c r="E58">
        <f t="shared" si="1"/>
        <v>0</v>
      </c>
      <c r="F58">
        <f t="shared" si="1"/>
        <v>0</v>
      </c>
      <c r="G58">
        <f t="shared" si="1"/>
        <v>0.2</v>
      </c>
      <c r="H58">
        <f t="shared" si="1"/>
        <v>0.2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0</v>
      </c>
      <c r="N58">
        <f>(PRODUCT(N38:N42))^(1/5)</f>
        <v>1.2401368600376717</v>
      </c>
      <c r="O58" t="e">
        <f>AVERAGE(O38:O42)</f>
        <v>#NUM!</v>
      </c>
      <c r="P58">
        <f>AVERAGE(P38:P42)</f>
        <v>0.1888938669765739</v>
      </c>
    </row>
    <row r="59" spans="1:16" x14ac:dyDescent="0.25">
      <c r="B59" t="s">
        <v>28</v>
      </c>
    </row>
    <row r="60" spans="1:16" x14ac:dyDescent="0.25">
      <c r="B60" t="s">
        <v>29</v>
      </c>
      <c r="O60" t="e">
        <f>_xlfn.STDEV.P(O38:O42)</f>
        <v>#NUM!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8" workbookViewId="0">
      <selection activeCell="K38" sqref="K38:K53"/>
    </sheetView>
  </sheetViews>
  <sheetFormatPr defaultRowHeight="14.4" x14ac:dyDescent="0.25"/>
  <cols>
    <col min="12" max="12" width="13.88671875" customWidth="1"/>
    <col min="13" max="16" width="12.109375" bestFit="1" customWidth="1"/>
  </cols>
  <sheetData>
    <row r="1" spans="1:16" x14ac:dyDescent="0.25">
      <c r="B1" t="s">
        <v>0</v>
      </c>
    </row>
    <row r="2" spans="1:16" x14ac:dyDescent="0.25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8" x14ac:dyDescent="0.25">
      <c r="A3" s="27"/>
      <c r="B3" s="2"/>
      <c r="C3" s="10">
        <v>1421</v>
      </c>
      <c r="D3" s="10">
        <v>2737</v>
      </c>
      <c r="E3" s="10">
        <v>8426</v>
      </c>
      <c r="F3" s="10">
        <v>4216</v>
      </c>
      <c r="G3" s="10">
        <v>6533</v>
      </c>
      <c r="H3" s="10">
        <v>2322</v>
      </c>
      <c r="I3" s="10">
        <v>8001</v>
      </c>
      <c r="J3" s="10">
        <v>5680</v>
      </c>
      <c r="K3" s="3"/>
      <c r="L3" s="16"/>
      <c r="M3" s="28"/>
      <c r="N3" s="28"/>
      <c r="O3" s="28"/>
      <c r="P3" s="1"/>
    </row>
    <row r="4" spans="1:16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5">
        <f>K5/3/3/3/3/3/3</f>
        <v>0.24691358024691359</v>
      </c>
      <c r="F5" s="5">
        <f>K5/3/3/3/3/3</f>
        <v>0.74074074074074081</v>
      </c>
      <c r="G5" s="5">
        <f>K5/3/3/3/3</f>
        <v>2.2222222222222223</v>
      </c>
      <c r="H5" s="5">
        <f>K5/3/3/3</f>
        <v>6.666666666666667</v>
      </c>
      <c r="I5" s="5">
        <f>K5/3/3</f>
        <v>20</v>
      </c>
      <c r="J5" s="5">
        <f>K5/3</f>
        <v>60</v>
      </c>
      <c r="K5" s="5">
        <v>180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 t="e">
        <f>LOG10(C5)</f>
        <v>#NUM!</v>
      </c>
      <c r="D6" s="5" t="e">
        <f t="shared" ref="D6:K6" si="0">LOG10(D5)</f>
        <v>#NUM!</v>
      </c>
      <c r="E6" s="5">
        <f t="shared" si="0"/>
        <v>-0.60745502321466849</v>
      </c>
      <c r="F6" s="5">
        <f t="shared" si="0"/>
        <v>-0.13033376849500608</v>
      </c>
      <c r="G6" s="5">
        <f t="shared" si="0"/>
        <v>0.34678748622465633</v>
      </c>
      <c r="H6" s="5">
        <f t="shared" si="0"/>
        <v>0.82390874094431876</v>
      </c>
      <c r="I6" s="5">
        <f t="shared" si="0"/>
        <v>1.3010299956639813</v>
      </c>
      <c r="J6" s="5">
        <f t="shared" si="0"/>
        <v>1.7781512503836436</v>
      </c>
      <c r="K6" s="5">
        <f t="shared" si="0"/>
        <v>2.255272505103306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t="s">
        <v>19</v>
      </c>
      <c r="F8" t="s">
        <v>19</v>
      </c>
      <c r="G8" t="s">
        <v>18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117</v>
      </c>
      <c r="M8">
        <f>(C5*D5)^0.5</f>
        <v>0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s="6" t="s">
        <v>439</v>
      </c>
      <c r="I9" t="s">
        <v>18</v>
      </c>
      <c r="J9" s="6" t="s">
        <v>439</v>
      </c>
      <c r="K9" s="6" t="s">
        <v>439</v>
      </c>
      <c r="L9" s="7" t="s">
        <v>57</v>
      </c>
      <c r="M9">
        <f>(E5*F5)^0.5</f>
        <v>0.42766686606638948</v>
      </c>
      <c r="N9" s="1">
        <f>(E5*F5)^0.5</f>
        <v>0.42766686606638948</v>
      </c>
      <c r="O9" s="1">
        <f>(LOG10(E5)+LOG10(F5))/2</f>
        <v>-0.3688943958548373</v>
      </c>
      <c r="P9" s="1">
        <f>(LOG10(E5)+LOG10(F5))/2</f>
        <v>-0.3688943958548373</v>
      </c>
    </row>
    <row r="10" spans="1:16" x14ac:dyDescent="0.25">
      <c r="A10">
        <v>4</v>
      </c>
      <c r="B10" t="s">
        <v>34</v>
      </c>
      <c r="C10" t="s">
        <v>19</v>
      </c>
      <c r="D10" t="s">
        <v>19</v>
      </c>
      <c r="E10" t="s">
        <v>18</v>
      </c>
      <c r="F10" t="s">
        <v>19</v>
      </c>
      <c r="G10" t="s">
        <v>19</v>
      </c>
      <c r="H10" s="6" t="s">
        <v>439</v>
      </c>
      <c r="I10" s="6" t="s">
        <v>439</v>
      </c>
      <c r="J10" s="6" t="s">
        <v>439</v>
      </c>
      <c r="K10" s="6" t="s">
        <v>439</v>
      </c>
      <c r="L10" t="s">
        <v>200</v>
      </c>
      <c r="M10">
        <f>(G5*H5)^0.5</f>
        <v>3.8490017945975055</v>
      </c>
      <c r="N10" s="1" t="e">
        <f>(K5*#REF!)^0.5</f>
        <v>#REF!</v>
      </c>
      <c r="O10" s="1">
        <f>(LOG10(G5)+LOG10(H5))/2</f>
        <v>0.58534811358448757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18</v>
      </c>
      <c r="D11" t="s">
        <v>19</v>
      </c>
      <c r="E11" t="s">
        <v>18</v>
      </c>
      <c r="F11" t="s">
        <v>18</v>
      </c>
      <c r="G11" t="s">
        <v>18</v>
      </c>
      <c r="H11" s="6" t="s">
        <v>439</v>
      </c>
      <c r="I11" s="6" t="s">
        <v>439</v>
      </c>
      <c r="J11" s="6" t="s">
        <v>439</v>
      </c>
      <c r="K11" s="6" t="s">
        <v>439</v>
      </c>
      <c r="L11" t="s">
        <v>127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18</v>
      </c>
      <c r="D12" t="s">
        <v>19</v>
      </c>
      <c r="E12" s="6" t="s">
        <v>439</v>
      </c>
      <c r="F12" s="6" t="s">
        <v>439</v>
      </c>
      <c r="G12" t="s">
        <v>19</v>
      </c>
      <c r="H12" t="s">
        <v>18</v>
      </c>
      <c r="I12" t="s">
        <v>19</v>
      </c>
      <c r="J12" s="6" t="s">
        <v>439</v>
      </c>
      <c r="K12" s="6" t="s">
        <v>439</v>
      </c>
      <c r="L12" s="7" t="s">
        <v>133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18</v>
      </c>
      <c r="E13" t="s">
        <v>18</v>
      </c>
      <c r="F13" t="s">
        <v>18</v>
      </c>
      <c r="G13" t="s">
        <v>18</v>
      </c>
      <c r="H13" s="6" t="s">
        <v>439</v>
      </c>
      <c r="I13" s="6" t="s">
        <v>439</v>
      </c>
      <c r="J13" s="6" t="s">
        <v>439</v>
      </c>
      <c r="K13" s="6" t="s">
        <v>439</v>
      </c>
      <c r="L13" s="7" t="s">
        <v>138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19</v>
      </c>
      <c r="E14" t="s">
        <v>18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s="6" t="s">
        <v>439</v>
      </c>
      <c r="L14" s="7" t="s">
        <v>144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19</v>
      </c>
      <c r="D15" t="s">
        <v>19</v>
      </c>
      <c r="E15" t="s">
        <v>18</v>
      </c>
      <c r="F15" t="s">
        <v>19</v>
      </c>
      <c r="G15" t="s">
        <v>19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151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19</v>
      </c>
      <c r="D16" t="s">
        <v>18</v>
      </c>
      <c r="E16" t="s">
        <v>18</v>
      </c>
      <c r="F16" t="s">
        <v>19</v>
      </c>
      <c r="G16" t="s">
        <v>18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18</v>
      </c>
      <c r="D17" t="s">
        <v>18</v>
      </c>
      <c r="E17" s="6" t="s">
        <v>439</v>
      </c>
      <c r="F17" s="6" t="s">
        <v>439</v>
      </c>
      <c r="G17" t="s">
        <v>18</v>
      </c>
      <c r="H17" s="6" t="s">
        <v>439</v>
      </c>
      <c r="I17" t="s">
        <v>18</v>
      </c>
      <c r="J17" s="6" t="s">
        <v>439</v>
      </c>
      <c r="K17" s="6" t="s">
        <v>439</v>
      </c>
      <c r="L17" s="7" t="s">
        <v>157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t="s">
        <v>19</v>
      </c>
      <c r="I18" t="s">
        <v>19</v>
      </c>
      <c r="J18" s="6" t="s">
        <v>439</v>
      </c>
      <c r="K18" s="6" t="s">
        <v>439</v>
      </c>
      <c r="L18" s="7" t="s">
        <v>162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19</v>
      </c>
      <c r="D19" t="s">
        <v>18</v>
      </c>
      <c r="E19" t="s">
        <v>18</v>
      </c>
      <c r="F19" t="s">
        <v>18</v>
      </c>
      <c r="G19" t="s">
        <v>18</v>
      </c>
      <c r="H19" t="s">
        <v>19</v>
      </c>
      <c r="I19" t="s">
        <v>19</v>
      </c>
      <c r="J19" s="6" t="s">
        <v>439</v>
      </c>
      <c r="K19" s="6" t="s">
        <v>439</v>
      </c>
      <c r="L19" s="7" t="s">
        <v>78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19</v>
      </c>
      <c r="D20" t="s">
        <v>19</v>
      </c>
      <c r="E20" t="s">
        <v>18</v>
      </c>
      <c r="F20" t="s">
        <v>18</v>
      </c>
      <c r="G20" t="s">
        <v>18</v>
      </c>
      <c r="H20" t="s">
        <v>18</v>
      </c>
      <c r="I20" t="s">
        <v>19</v>
      </c>
      <c r="J20" s="6" t="s">
        <v>439</v>
      </c>
      <c r="K20" s="6" t="s">
        <v>439</v>
      </c>
      <c r="L20" s="7" t="s">
        <v>171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t="s">
        <v>19</v>
      </c>
      <c r="F21" t="s">
        <v>18</v>
      </c>
      <c r="G21" t="s">
        <v>18</v>
      </c>
      <c r="H21" t="s">
        <v>19</v>
      </c>
      <c r="I21" t="s">
        <v>19</v>
      </c>
      <c r="J21" t="s">
        <v>19</v>
      </c>
      <c r="K21" s="6" t="s">
        <v>439</v>
      </c>
      <c r="L21" s="7" t="s">
        <v>175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s="6" t="s">
        <v>439</v>
      </c>
      <c r="K22" s="6" t="s">
        <v>439</v>
      </c>
      <c r="L22" s="7" t="s">
        <v>178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11.547005383792516</v>
      </c>
      <c r="N26" s="1">
        <f>(I5*J5)^0.5</f>
        <v>34.641016151377549</v>
      </c>
      <c r="O26" s="1">
        <f>(LOG10(H5)+LOG10(I5))/2</f>
        <v>1.06246936830415</v>
      </c>
      <c r="P26" s="1">
        <f>(LOG10(I5)+LOG10(J5))/2</f>
        <v>1.5395906230238126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x14ac:dyDescent="0.25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8" x14ac:dyDescent="0.25">
      <c r="A36" s="27"/>
      <c r="C36" s="10">
        <v>1421</v>
      </c>
      <c r="D36" s="10">
        <v>2737</v>
      </c>
      <c r="E36" s="10">
        <v>8426</v>
      </c>
      <c r="F36" s="10">
        <v>4216</v>
      </c>
      <c r="G36" s="10">
        <v>6533</v>
      </c>
      <c r="H36" s="10">
        <v>2322</v>
      </c>
      <c r="I36" s="10">
        <v>8001</v>
      </c>
      <c r="J36" s="10">
        <v>5680</v>
      </c>
      <c r="K36" s="3"/>
      <c r="L36" s="16"/>
      <c r="M36" s="8"/>
      <c r="N36" s="8"/>
      <c r="O36" s="8"/>
      <c r="P36" s="8"/>
    </row>
    <row r="37" spans="1:16" x14ac:dyDescent="0.25">
      <c r="A37" s="27"/>
      <c r="B37" t="s">
        <v>15</v>
      </c>
      <c r="C37" s="5">
        <f>K37/3/3/3/3/3/3/3/3</f>
        <v>2.7434842249657063E-2</v>
      </c>
      <c r="D37" s="5">
        <f>K37/3/3/3/3/3/3/3</f>
        <v>8.2304526748971193E-2</v>
      </c>
      <c r="E37" s="5">
        <f>K37/3/3/3/3/3/3</f>
        <v>0.24691358024691359</v>
      </c>
      <c r="F37" s="5">
        <f>K37/3/3/3/3/3</f>
        <v>0.74074074074074081</v>
      </c>
      <c r="G37" s="5">
        <f>K37/3/3/3/3</f>
        <v>2.2222222222222223</v>
      </c>
      <c r="H37" s="5">
        <f>K37/3/3/3</f>
        <v>6.666666666666667</v>
      </c>
      <c r="I37" s="5">
        <f>K37/3/3</f>
        <v>20</v>
      </c>
      <c r="J37" s="5">
        <f>K37/3</f>
        <v>60</v>
      </c>
      <c r="K37" s="5">
        <v>180</v>
      </c>
      <c r="L37" s="5"/>
      <c r="M37" s="1" t="s">
        <v>25</v>
      </c>
      <c r="N37" s="1" t="s">
        <v>26</v>
      </c>
      <c r="O37" s="1" t="s">
        <v>25</v>
      </c>
      <c r="P37" s="1" t="s">
        <v>26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0.14255562202212982</v>
      </c>
      <c r="N38" s="1">
        <f>(E37*F37)^0.5</f>
        <v>0.42766686606638948</v>
      </c>
      <c r="O38" s="1">
        <f>(LOG10(E37)+LOG10(D37))/2</f>
        <v>-0.84601565057449979</v>
      </c>
      <c r="P38" s="1">
        <f>(LOG10(E37)+LOG10(F37))/2</f>
        <v>-0.3688943958548373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19</v>
      </c>
      <c r="F39" t="s">
        <v>18</v>
      </c>
      <c r="G39" t="s">
        <v>18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117</v>
      </c>
      <c r="M39">
        <f>(E37*F37)^0.5</f>
        <v>0.42766686606638948</v>
      </c>
      <c r="N39" s="1">
        <f>(E37*F37)^0.5</f>
        <v>0.42766686606638948</v>
      </c>
      <c r="O39" s="1">
        <f>(LOG10(E37)+LOG10(F37))/2</f>
        <v>-0.3688943958548373</v>
      </c>
      <c r="P39" s="1">
        <f>(LOG10(E37)+LOG10(F37))/2</f>
        <v>-0.3688943958548373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s="6" t="s">
        <v>439</v>
      </c>
      <c r="I40" t="s">
        <v>18</v>
      </c>
      <c r="J40" s="6" t="s">
        <v>439</v>
      </c>
      <c r="K40" s="6" t="s">
        <v>439</v>
      </c>
      <c r="L40" s="7" t="s">
        <v>121</v>
      </c>
      <c r="M40">
        <f>(E37*F37)^0.5</f>
        <v>0.42766686606638948</v>
      </c>
      <c r="N40" s="1">
        <f>(E37*F37)^0.5</f>
        <v>0.42766686606638948</v>
      </c>
      <c r="O40" s="1">
        <f>(LOG10(E37)+LOG10(F37))/2</f>
        <v>-0.3688943958548373</v>
      </c>
      <c r="P40" s="1">
        <f>(LOG10(E37)+LOG10(F37))/2</f>
        <v>-0.3688943958548373</v>
      </c>
    </row>
    <row r="41" spans="1:16" x14ac:dyDescent="0.25">
      <c r="A41">
        <v>4</v>
      </c>
      <c r="B41" t="s">
        <v>34</v>
      </c>
      <c r="C41" t="s">
        <v>214</v>
      </c>
      <c r="D41" t="s">
        <v>214</v>
      </c>
      <c r="E41" t="s">
        <v>18</v>
      </c>
      <c r="F41" t="s">
        <v>18</v>
      </c>
      <c r="G41" t="s">
        <v>18</v>
      </c>
      <c r="H41" t="s">
        <v>18</v>
      </c>
      <c r="I41" t="s">
        <v>214</v>
      </c>
      <c r="J41" s="6" t="s">
        <v>439</v>
      </c>
      <c r="K41" s="6" t="s">
        <v>439</v>
      </c>
      <c r="L41" s="7" t="s">
        <v>201</v>
      </c>
      <c r="M41">
        <f>(J37*K37)^0.5</f>
        <v>103.92304845413264</v>
      </c>
      <c r="N41" s="1">
        <f>(J37*K37)^0.5</f>
        <v>103.92304845413264</v>
      </c>
      <c r="O41" s="1">
        <f>(LOG10(J37)+LOG10(K37))/2</f>
        <v>2.0167118777434747</v>
      </c>
      <c r="P41" s="1">
        <f>(LOG10(J37)+LOG10(K37))/2</f>
        <v>2.0167118777434747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19</v>
      </c>
      <c r="F42" t="s">
        <v>18</v>
      </c>
      <c r="G42" t="s">
        <v>18</v>
      </c>
      <c r="H42" t="s">
        <v>18</v>
      </c>
      <c r="I42" s="6" t="s">
        <v>439</v>
      </c>
      <c r="J42" s="6" t="s">
        <v>439</v>
      </c>
      <c r="K42" s="6" t="s">
        <v>439</v>
      </c>
      <c r="L42" s="6" t="s">
        <v>128</v>
      </c>
      <c r="M42">
        <f>(H37*I37)^0.5</f>
        <v>11.547005383792516</v>
      </c>
      <c r="N42" s="1">
        <f>(H37*I37)^0.5</f>
        <v>11.547005383792516</v>
      </c>
      <c r="O42" s="1">
        <f>(LOG10(H37)+LOG10(I37))/2</f>
        <v>1.06246936830415</v>
      </c>
      <c r="P42" s="1">
        <f>(LOG10(I37)+LOG10(J37))/2</f>
        <v>1.5395906230238126</v>
      </c>
    </row>
    <row r="43" spans="1:16" x14ac:dyDescent="0.25">
      <c r="A43">
        <v>6</v>
      </c>
      <c r="B43" t="s">
        <v>36</v>
      </c>
      <c r="C43" t="s">
        <v>18</v>
      </c>
      <c r="D43" t="s">
        <v>19</v>
      </c>
      <c r="E43" t="s">
        <v>18</v>
      </c>
      <c r="F43" t="s">
        <v>19</v>
      </c>
      <c r="G43" t="s">
        <v>19</v>
      </c>
      <c r="H43" t="s">
        <v>19</v>
      </c>
      <c r="I43" s="6" t="s">
        <v>439</v>
      </c>
      <c r="J43" s="6" t="s">
        <v>439</v>
      </c>
      <c r="K43" s="6" t="s">
        <v>439</v>
      </c>
      <c r="L43" s="6" t="s">
        <v>133</v>
      </c>
    </row>
    <row r="44" spans="1:16" x14ac:dyDescent="0.25">
      <c r="A44">
        <v>7</v>
      </c>
      <c r="B44" t="s">
        <v>37</v>
      </c>
      <c r="C44" t="s">
        <v>18</v>
      </c>
      <c r="D44" t="s">
        <v>19</v>
      </c>
      <c r="E44" t="s">
        <v>19</v>
      </c>
      <c r="F44" t="s">
        <v>18</v>
      </c>
      <c r="G44" t="s">
        <v>18</v>
      </c>
      <c r="H44" t="s">
        <v>18</v>
      </c>
      <c r="I44" s="6" t="s">
        <v>439</v>
      </c>
      <c r="J44" s="6" t="s">
        <v>439</v>
      </c>
      <c r="K44" s="6" t="s">
        <v>439</v>
      </c>
      <c r="L44" s="6" t="s">
        <v>138</v>
      </c>
    </row>
    <row r="45" spans="1:16" x14ac:dyDescent="0.25">
      <c r="A45">
        <v>8</v>
      </c>
      <c r="B45" t="s">
        <v>38</v>
      </c>
      <c r="C45" t="s">
        <v>18</v>
      </c>
      <c r="D45" t="s">
        <v>19</v>
      </c>
      <c r="E45" t="s">
        <v>18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s="6" t="s">
        <v>439</v>
      </c>
      <c r="L45" s="6" t="s">
        <v>145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18</v>
      </c>
      <c r="G46" t="s">
        <v>18</v>
      </c>
      <c r="H46" t="s">
        <v>19</v>
      </c>
      <c r="I46" t="s">
        <v>19</v>
      </c>
      <c r="J46" t="s">
        <v>19</v>
      </c>
      <c r="K46" s="6" t="s">
        <v>439</v>
      </c>
      <c r="L46" s="6" t="s">
        <v>152</v>
      </c>
    </row>
    <row r="47" spans="1:16" x14ac:dyDescent="0.25">
      <c r="A47">
        <v>10</v>
      </c>
      <c r="B47" t="s">
        <v>40</v>
      </c>
      <c r="C47" t="s">
        <v>19</v>
      </c>
      <c r="D47" t="s">
        <v>19</v>
      </c>
      <c r="E47" t="s">
        <v>18</v>
      </c>
      <c r="F47" t="s">
        <v>18</v>
      </c>
      <c r="G47" t="s">
        <v>18</v>
      </c>
      <c r="H47" t="s">
        <v>19</v>
      </c>
      <c r="I47" t="s">
        <v>19</v>
      </c>
      <c r="J47" t="s">
        <v>19</v>
      </c>
      <c r="K47" s="6" t="s">
        <v>439</v>
      </c>
    </row>
    <row r="48" spans="1:16" x14ac:dyDescent="0.25">
      <c r="A48">
        <v>11</v>
      </c>
      <c r="B48" t="s">
        <v>41</v>
      </c>
      <c r="C48" t="s">
        <v>18</v>
      </c>
      <c r="D48" t="s">
        <v>18</v>
      </c>
      <c r="E48" s="6" t="s">
        <v>439</v>
      </c>
      <c r="F48" s="6" t="s">
        <v>439</v>
      </c>
      <c r="G48" t="s">
        <v>18</v>
      </c>
      <c r="H48" s="6" t="s">
        <v>439</v>
      </c>
      <c r="I48" t="s">
        <v>18</v>
      </c>
      <c r="J48" s="6" t="s">
        <v>439</v>
      </c>
      <c r="K48" s="6" t="s">
        <v>439</v>
      </c>
      <c r="L48" s="6" t="s">
        <v>158</v>
      </c>
    </row>
    <row r="49" spans="1:16" x14ac:dyDescent="0.25">
      <c r="A49">
        <v>12</v>
      </c>
      <c r="B49" t="s">
        <v>42</v>
      </c>
      <c r="C49" t="s">
        <v>19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19</v>
      </c>
      <c r="J49" s="6" t="s">
        <v>439</v>
      </c>
      <c r="K49" s="6" t="s">
        <v>439</v>
      </c>
      <c r="L49" s="6" t="s">
        <v>163</v>
      </c>
    </row>
    <row r="50" spans="1:16" x14ac:dyDescent="0.25">
      <c r="A50">
        <v>13</v>
      </c>
      <c r="B50" t="s">
        <v>43</v>
      </c>
      <c r="C50" t="s">
        <v>19</v>
      </c>
      <c r="D50" t="s">
        <v>19</v>
      </c>
      <c r="E50" t="s">
        <v>18</v>
      </c>
      <c r="F50" t="s">
        <v>18</v>
      </c>
      <c r="G50" t="s">
        <v>19</v>
      </c>
      <c r="H50" t="s">
        <v>19</v>
      </c>
      <c r="I50" s="6" t="s">
        <v>439</v>
      </c>
      <c r="J50" s="6" t="s">
        <v>439</v>
      </c>
      <c r="K50" s="6" t="s">
        <v>439</v>
      </c>
      <c r="L50" s="6" t="s">
        <v>78</v>
      </c>
    </row>
    <row r="51" spans="1:16" x14ac:dyDescent="0.25">
      <c r="A51">
        <v>14</v>
      </c>
      <c r="B51" t="s">
        <v>44</v>
      </c>
      <c r="C51" t="s">
        <v>19</v>
      </c>
      <c r="D51" t="s">
        <v>19</v>
      </c>
      <c r="E51" t="s">
        <v>18</v>
      </c>
      <c r="F51" t="s">
        <v>18</v>
      </c>
      <c r="G51" t="s">
        <v>18</v>
      </c>
      <c r="H51" t="s">
        <v>18</v>
      </c>
      <c r="I51" t="s">
        <v>19</v>
      </c>
      <c r="J51" s="6" t="s">
        <v>439</v>
      </c>
      <c r="K51" s="6" t="s">
        <v>439</v>
      </c>
      <c r="L51" s="6" t="s">
        <v>172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t="s">
        <v>19</v>
      </c>
      <c r="F52" t="s">
        <v>18</v>
      </c>
      <c r="G52" t="s">
        <v>18</v>
      </c>
      <c r="H52" t="s">
        <v>19</v>
      </c>
      <c r="I52" t="s">
        <v>19</v>
      </c>
      <c r="J52" t="s">
        <v>19</v>
      </c>
      <c r="K52" s="6" t="s">
        <v>439</v>
      </c>
      <c r="L52" s="7" t="s">
        <v>175</v>
      </c>
    </row>
    <row r="53" spans="1:16" x14ac:dyDescent="0.25">
      <c r="A53">
        <v>16</v>
      </c>
      <c r="B53" t="s">
        <v>46</v>
      </c>
      <c r="C53" t="s">
        <v>19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s="6" t="s">
        <v>439</v>
      </c>
      <c r="K53" s="6" t="s">
        <v>439</v>
      </c>
      <c r="L53" s="7" t="s">
        <v>163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27</v>
      </c>
      <c r="C58">
        <f t="shared" ref="C58:K58" si="1">COUNTIF(C38:C42,"√")/5</f>
        <v>1</v>
      </c>
      <c r="D58">
        <f t="shared" si="1"/>
        <v>1</v>
      </c>
      <c r="E58">
        <f t="shared" si="1"/>
        <v>0.4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0.4</v>
      </c>
      <c r="J58">
        <f t="shared" si="1"/>
        <v>0</v>
      </c>
      <c r="K58">
        <f t="shared" si="1"/>
        <v>0</v>
      </c>
      <c r="M58">
        <f>(PRODUCT(M38:M42))^(1/5)</f>
        <v>1.9910187996461386</v>
      </c>
      <c r="N58">
        <f>(PRODUCT(N38:N42))^(1/5)</f>
        <v>2.4802737200753433</v>
      </c>
      <c r="O58">
        <f>AVERAGE(O38:O42)</f>
        <v>0.29907536075269003</v>
      </c>
      <c r="P58">
        <f>AVERAGE(P38:P42)</f>
        <v>0.4899238626405551</v>
      </c>
    </row>
    <row r="59" spans="1:16" x14ac:dyDescent="0.25">
      <c r="B59" t="s">
        <v>28</v>
      </c>
    </row>
    <row r="60" spans="1:16" x14ac:dyDescent="0.25">
      <c r="B60" t="s">
        <v>29</v>
      </c>
      <c r="O60">
        <f>_xlfn.STDEV.P(O38:O42)</f>
        <v>1.0711345602652056</v>
      </c>
      <c r="P60">
        <f>_xlfn.STDEV.P(P38:P42)</f>
        <v>1.0625994875107525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4" workbookViewId="0">
      <selection activeCell="K38" sqref="K38:K53"/>
    </sheetView>
  </sheetViews>
  <sheetFormatPr defaultRowHeight="14.4" x14ac:dyDescent="0.25"/>
  <cols>
    <col min="12" max="12" width="20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6116</v>
      </c>
      <c r="D3" s="12">
        <v>3705</v>
      </c>
      <c r="E3" s="12">
        <v>485</v>
      </c>
      <c r="F3" s="12">
        <v>6164</v>
      </c>
      <c r="G3" s="12">
        <v>7581</v>
      </c>
      <c r="H3" s="12">
        <v>4270</v>
      </c>
      <c r="I3" s="12">
        <v>1068</v>
      </c>
      <c r="J3" s="12">
        <v>2375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v>0</v>
      </c>
      <c r="D5" s="5">
        <v>0</v>
      </c>
      <c r="E5" s="5">
        <f>K5/3/3/3/3/3/3</f>
        <v>3.1550068587105629E-2</v>
      </c>
      <c r="F5" s="5">
        <f>K5/3/3/3/3/3</f>
        <v>9.4650205761316886E-2</v>
      </c>
      <c r="G5" s="5">
        <f>K5/3/3/3/3</f>
        <v>0.28395061728395066</v>
      </c>
      <c r="H5" s="5">
        <f>K5/3/3/3</f>
        <v>0.85185185185185197</v>
      </c>
      <c r="I5" s="5">
        <f>K5/3/3</f>
        <v>2.5555555555555558</v>
      </c>
      <c r="J5" s="5">
        <f>K5/3</f>
        <v>7.666666666666667</v>
      </c>
      <c r="K5" s="5">
        <v>23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 t="e">
        <f>LOG10(C5)</f>
        <v>#NUM!</v>
      </c>
      <c r="D6" s="5" t="e">
        <f t="shared" ref="D6:K6" si="0">LOG10(D5)</f>
        <v>#NUM!</v>
      </c>
      <c r="E6" s="5">
        <f t="shared" si="0"/>
        <v>-1.5009996923003817</v>
      </c>
      <c r="F6" s="5">
        <f t="shared" si="0"/>
        <v>-1.0238784375807193</v>
      </c>
      <c r="G6" s="5">
        <f t="shared" si="0"/>
        <v>-0.54675718286105679</v>
      </c>
      <c r="H6" s="5">
        <f t="shared" si="0"/>
        <v>-6.9635928141394368E-2</v>
      </c>
      <c r="I6" s="5">
        <f t="shared" si="0"/>
        <v>0.40748532657826803</v>
      </c>
      <c r="J6" s="5">
        <f t="shared" si="0"/>
        <v>0.88460658129793046</v>
      </c>
      <c r="K6" s="5">
        <f t="shared" si="0"/>
        <v>1.3617278360175928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0</v>
      </c>
      <c r="N7" s="1">
        <f>(E5*D5)^0.5</f>
        <v>0</v>
      </c>
      <c r="O7" s="1" t="e">
        <f>(LOG10(C5)+LOG10(D5))/2</f>
        <v>#NUM!</v>
      </c>
      <c r="P7" s="1" t="e">
        <f>(LOG10(E5)+LOG10(D5))/2</f>
        <v>#NUM!</v>
      </c>
    </row>
    <row r="8" spans="1:16" x14ac:dyDescent="0.25">
      <c r="A8">
        <v>2</v>
      </c>
      <c r="B8" t="s">
        <v>32</v>
      </c>
      <c r="C8" t="s">
        <v>19</v>
      </c>
      <c r="D8" t="s">
        <v>18</v>
      </c>
      <c r="E8" t="s">
        <v>19</v>
      </c>
      <c r="F8" t="s">
        <v>18</v>
      </c>
      <c r="G8" t="s">
        <v>19</v>
      </c>
      <c r="H8" s="6" t="s">
        <v>439</v>
      </c>
      <c r="I8" s="6" t="s">
        <v>439</v>
      </c>
      <c r="J8" s="6" t="s">
        <v>439</v>
      </c>
      <c r="K8" s="6" t="s">
        <v>439</v>
      </c>
      <c r="L8" s="7" t="s">
        <v>118</v>
      </c>
      <c r="M8">
        <f>(C5*D5)^0.5</f>
        <v>0</v>
      </c>
      <c r="N8" s="1">
        <f>(C5*D5)^0.5</f>
        <v>0</v>
      </c>
      <c r="O8" s="1" t="e">
        <f>(LOG10(C5)+LOG10(D5))/2</f>
        <v>#NUM!</v>
      </c>
      <c r="P8" s="1" t="e">
        <f>(LOG10(C5)+LOG10(D5))/2</f>
        <v>#NUM!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s="6" t="s">
        <v>439</v>
      </c>
      <c r="G9" s="6" t="s">
        <v>439</v>
      </c>
      <c r="H9" s="6" t="s">
        <v>439</v>
      </c>
      <c r="I9" s="6" t="s">
        <v>439</v>
      </c>
      <c r="J9" s="6" t="s">
        <v>439</v>
      </c>
      <c r="K9" s="6" t="s">
        <v>439</v>
      </c>
      <c r="L9" s="7" t="s">
        <v>122</v>
      </c>
      <c r="M9">
        <f>(E5*F5)^0.5</f>
        <v>5.4646321775149775E-2</v>
      </c>
      <c r="N9" s="1">
        <f>(E5*F5)^0.5</f>
        <v>5.4646321775149775E-2</v>
      </c>
      <c r="O9" s="1">
        <f>(LOG10(E5)+LOG10(F5))/2</f>
        <v>-1.2624390649405504</v>
      </c>
      <c r="P9" s="1">
        <f>(LOG10(E5)+LOG10(F5))/2</f>
        <v>-1.2624390649405504</v>
      </c>
    </row>
    <row r="10" spans="1:16" x14ac:dyDescent="0.25">
      <c r="A10">
        <v>4</v>
      </c>
      <c r="B10" t="s">
        <v>34</v>
      </c>
      <c r="C10" t="s">
        <v>19</v>
      </c>
      <c r="D10" t="s">
        <v>19</v>
      </c>
      <c r="E10" t="s">
        <v>19</v>
      </c>
      <c r="F10" t="s">
        <v>18</v>
      </c>
      <c r="G10" s="6" t="s">
        <v>439</v>
      </c>
      <c r="H10" t="s">
        <v>19</v>
      </c>
      <c r="I10" s="6" t="s">
        <v>439</v>
      </c>
      <c r="J10" s="6" t="s">
        <v>439</v>
      </c>
      <c r="K10" s="6" t="s">
        <v>439</v>
      </c>
      <c r="L10" t="s">
        <v>202</v>
      </c>
      <c r="M10">
        <f>(G5*H5)^0.5</f>
        <v>0.49181689597634792</v>
      </c>
      <c r="N10" s="1" t="e">
        <f>(K5*#REF!)^0.5</f>
        <v>#REF!</v>
      </c>
      <c r="O10" s="1">
        <f>(LOG10(G5)+LOG10(H5))/2</f>
        <v>-0.3081965555012256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19</v>
      </c>
      <c r="D11" t="s">
        <v>19</v>
      </c>
      <c r="E11" t="s">
        <v>18</v>
      </c>
      <c r="F11" t="s">
        <v>19</v>
      </c>
      <c r="G11" s="6" t="s">
        <v>439</v>
      </c>
      <c r="H11" s="6" t="s">
        <v>439</v>
      </c>
      <c r="I11" s="6" t="s">
        <v>439</v>
      </c>
      <c r="J11" s="6" t="s">
        <v>439</v>
      </c>
      <c r="K11" s="6" t="s">
        <v>439</v>
      </c>
      <c r="L11" t="s">
        <v>129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19</v>
      </c>
      <c r="D12" t="s">
        <v>18</v>
      </c>
      <c r="E12" t="s">
        <v>18</v>
      </c>
      <c r="F12" t="s">
        <v>19</v>
      </c>
      <c r="G12" t="s">
        <v>18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134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t="s">
        <v>19</v>
      </c>
      <c r="F13" t="s">
        <v>18</v>
      </c>
      <c r="G13" s="6" t="s">
        <v>439</v>
      </c>
      <c r="H13" s="6" t="s">
        <v>439</v>
      </c>
      <c r="I13" s="6" t="s">
        <v>439</v>
      </c>
      <c r="J13" s="6" t="s">
        <v>439</v>
      </c>
      <c r="K13" s="6" t="s">
        <v>439</v>
      </c>
      <c r="L13" s="7" t="s">
        <v>118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19</v>
      </c>
      <c r="E14" t="s">
        <v>18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s="6" t="s">
        <v>439</v>
      </c>
      <c r="L14" s="7" t="s">
        <v>146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18</v>
      </c>
      <c r="D15" t="s">
        <v>19</v>
      </c>
      <c r="E15" t="s">
        <v>18</v>
      </c>
      <c r="F15" t="s">
        <v>19</v>
      </c>
      <c r="G15" t="s">
        <v>19</v>
      </c>
      <c r="H15" s="6" t="s">
        <v>439</v>
      </c>
      <c r="I15" s="6" t="s">
        <v>439</v>
      </c>
      <c r="J15" s="6" t="s">
        <v>439</v>
      </c>
      <c r="K15" s="6" t="s">
        <v>439</v>
      </c>
      <c r="L15" s="7" t="s">
        <v>134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19</v>
      </c>
      <c r="D16" t="s">
        <v>19</v>
      </c>
      <c r="E16" t="s">
        <v>18</v>
      </c>
      <c r="F16" t="s">
        <v>18</v>
      </c>
      <c r="G16" t="s">
        <v>19</v>
      </c>
      <c r="H16" s="6" t="s">
        <v>439</v>
      </c>
      <c r="I16" s="6" t="s">
        <v>439</v>
      </c>
      <c r="J16" s="6" t="s">
        <v>439</v>
      </c>
      <c r="K16" s="6" t="s">
        <v>439</v>
      </c>
      <c r="L16" s="7" t="s">
        <v>122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18</v>
      </c>
      <c r="D17" t="s">
        <v>19</v>
      </c>
      <c r="E17" t="s">
        <v>18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s="7" t="s">
        <v>159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t="s">
        <v>18</v>
      </c>
      <c r="I18" t="s">
        <v>19</v>
      </c>
      <c r="J18" s="6" t="s">
        <v>439</v>
      </c>
      <c r="K18" s="6" t="s">
        <v>439</v>
      </c>
      <c r="L18" s="7" t="s">
        <v>164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19</v>
      </c>
      <c r="D19" t="s">
        <v>19</v>
      </c>
      <c r="E19" t="s">
        <v>18</v>
      </c>
      <c r="F19" t="s">
        <v>18</v>
      </c>
      <c r="G19" t="s">
        <v>19</v>
      </c>
      <c r="H19" t="s">
        <v>19</v>
      </c>
      <c r="I19" t="s">
        <v>19</v>
      </c>
      <c r="J19" s="6" t="s">
        <v>439</v>
      </c>
      <c r="K19" s="6" t="s">
        <v>439</v>
      </c>
      <c r="L19" s="7" t="s">
        <v>122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19</v>
      </c>
      <c r="D20" t="s">
        <v>19</v>
      </c>
      <c r="E20" t="s">
        <v>18</v>
      </c>
      <c r="F20" t="s">
        <v>18</v>
      </c>
      <c r="G20" t="s">
        <v>18</v>
      </c>
      <c r="H20" t="s">
        <v>19</v>
      </c>
      <c r="I20" t="s">
        <v>19</v>
      </c>
      <c r="J20" s="6" t="s">
        <v>439</v>
      </c>
      <c r="K20" s="6" t="s">
        <v>439</v>
      </c>
      <c r="L20" s="7" t="s">
        <v>173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19</v>
      </c>
      <c r="E21" t="s">
        <v>18</v>
      </c>
      <c r="F21" t="s">
        <v>19</v>
      </c>
      <c r="G21" t="s">
        <v>19</v>
      </c>
      <c r="H21" t="s">
        <v>19</v>
      </c>
      <c r="I21" t="s">
        <v>19</v>
      </c>
      <c r="J21" s="6" t="s">
        <v>439</v>
      </c>
      <c r="K21" s="6" t="s">
        <v>439</v>
      </c>
      <c r="L21" s="7" t="s">
        <v>176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19</v>
      </c>
      <c r="D22" t="s">
        <v>19</v>
      </c>
      <c r="E22" t="s">
        <v>18</v>
      </c>
      <c r="F22" t="s">
        <v>19</v>
      </c>
      <c r="G22" t="s">
        <v>19</v>
      </c>
      <c r="H22" t="s">
        <v>19</v>
      </c>
      <c r="I22" t="s">
        <v>19</v>
      </c>
      <c r="J22" s="6" t="s">
        <v>439</v>
      </c>
      <c r="K22" s="6" t="s">
        <v>439</v>
      </c>
      <c r="L22" s="7" t="s">
        <v>122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18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1.4754506879290439</v>
      </c>
      <c r="N26" s="1">
        <f>(I5*J5)^0.5</f>
        <v>4.4263520637871308</v>
      </c>
      <c r="O26" s="1">
        <f>(LOG10(H5)+LOG10(I5))/2</f>
        <v>0.16892469921843684</v>
      </c>
      <c r="P26" s="1">
        <f>(LOG10(I5)+LOG10(J5))/2</f>
        <v>0.64604595393809927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</v>
      </c>
      <c r="N27" t="e">
        <f>(PRODUCT(N7:N26))^(1/5)</f>
        <v>#REF!</v>
      </c>
      <c r="O27" t="e">
        <f>AVERAGE(O7:O26)</f>
        <v>#NUM!</v>
      </c>
      <c r="P27" t="e">
        <f>AVERAGE(P7:P26)</f>
        <v>#NUM!</v>
      </c>
    </row>
    <row r="28" spans="1:16" x14ac:dyDescent="0.25">
      <c r="B28" t="s">
        <v>22</v>
      </c>
    </row>
    <row r="29" spans="1:16" x14ac:dyDescent="0.25">
      <c r="B29" t="s">
        <v>23</v>
      </c>
      <c r="O29" t="e">
        <f>_xlfn.STDEV.P(O7:O26)</f>
        <v>#NUM!</v>
      </c>
      <c r="P29" t="e">
        <f>_xlfn.STDEV.P(P7:P26)</f>
        <v>#NUM!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6116</v>
      </c>
      <c r="D36" s="12">
        <v>3705</v>
      </c>
      <c r="E36" s="12">
        <v>485</v>
      </c>
      <c r="F36" s="12">
        <v>6164</v>
      </c>
      <c r="G36" s="12">
        <v>7581</v>
      </c>
      <c r="H36" s="12">
        <v>4270</v>
      </c>
      <c r="I36" s="12">
        <v>1068</v>
      </c>
      <c r="J36" s="12">
        <v>2375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v>0</v>
      </c>
      <c r="D37" s="5">
        <v>0</v>
      </c>
      <c r="E37" s="5">
        <f>K37/3/3/3/3/3/3</f>
        <v>3.1550068587105629E-2</v>
      </c>
      <c r="F37" s="5">
        <f>K37/3/3/3/3/3</f>
        <v>9.4650205761316886E-2</v>
      </c>
      <c r="G37" s="5">
        <f>K37/3/3/3/3</f>
        <v>0.28395061728395066</v>
      </c>
      <c r="H37" s="5">
        <f>K37/3/3/3</f>
        <v>0.85185185185185197</v>
      </c>
      <c r="I37" s="5">
        <f>K37/3/3</f>
        <v>2.5555555555555558</v>
      </c>
      <c r="J37" s="5">
        <f>K37/3</f>
        <v>7.666666666666667</v>
      </c>
      <c r="K37" s="5">
        <v>23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0</v>
      </c>
      <c r="N38" s="1">
        <f>(E37*F37)^0.5</f>
        <v>5.4646321775149775E-2</v>
      </c>
      <c r="O38" s="1" t="e">
        <f>(LOG10(E37)+LOG10(D37))/2</f>
        <v>#NUM!</v>
      </c>
      <c r="P38" s="1">
        <f>(LOG10(E37)+LOG10(F37))/2</f>
        <v>-1.2624390649405504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19</v>
      </c>
      <c r="F39" t="s">
        <v>18</v>
      </c>
      <c r="G39" t="s">
        <v>19</v>
      </c>
      <c r="H39" s="6" t="s">
        <v>439</v>
      </c>
      <c r="I39" s="6" t="s">
        <v>439</v>
      </c>
      <c r="J39" s="6" t="s">
        <v>439</v>
      </c>
      <c r="K39" s="6" t="s">
        <v>439</v>
      </c>
      <c r="L39" s="7" t="s">
        <v>118</v>
      </c>
      <c r="M39">
        <f>(E37*F37)^0.5</f>
        <v>5.4646321775149775E-2</v>
      </c>
      <c r="N39" s="1">
        <f>(E37*F37)^0.5</f>
        <v>5.4646321775149775E-2</v>
      </c>
      <c r="O39" s="1">
        <f>(LOG10(E37)+LOG10(F37))/2</f>
        <v>-1.2624390649405504</v>
      </c>
      <c r="P39" s="1">
        <f>(LOG10(E37)+LOG10(F37))/2</f>
        <v>-1.2624390649405504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s="6" t="s">
        <v>439</v>
      </c>
      <c r="H40" s="6" t="s">
        <v>439</v>
      </c>
      <c r="I40" s="6" t="s">
        <v>439</v>
      </c>
      <c r="J40" s="6" t="s">
        <v>439</v>
      </c>
      <c r="K40" s="6" t="s">
        <v>439</v>
      </c>
      <c r="L40" s="7" t="s">
        <v>122</v>
      </c>
      <c r="M40">
        <f>(E37*F37)^0.5</f>
        <v>5.4646321775149775E-2</v>
      </c>
      <c r="N40" s="1">
        <f>(E37*F37)^0.5</f>
        <v>5.4646321775149775E-2</v>
      </c>
      <c r="O40" s="1">
        <f>(LOG10(E37)+LOG10(F37))/2</f>
        <v>-1.2624390649405504</v>
      </c>
      <c r="P40" s="1">
        <f>(LOG10(E37)+LOG10(F37))/2</f>
        <v>-1.2624390649405504</v>
      </c>
    </row>
    <row r="41" spans="1:16" x14ac:dyDescent="0.25">
      <c r="A41">
        <v>4</v>
      </c>
      <c r="B41" t="s">
        <v>34</v>
      </c>
      <c r="C41" t="s">
        <v>19</v>
      </c>
      <c r="D41" t="s">
        <v>19</v>
      </c>
      <c r="E41" t="s">
        <v>18</v>
      </c>
      <c r="F41" t="s">
        <v>18</v>
      </c>
      <c r="G41" s="6" t="s">
        <v>439</v>
      </c>
      <c r="H41" t="s">
        <v>19</v>
      </c>
      <c r="I41" s="6" t="s">
        <v>439</v>
      </c>
      <c r="J41" s="6" t="s">
        <v>439</v>
      </c>
      <c r="K41" s="6" t="s">
        <v>439</v>
      </c>
      <c r="L41" s="7" t="s">
        <v>202</v>
      </c>
      <c r="M41">
        <f>(J37*K37)^0.5</f>
        <v>13.279056191361393</v>
      </c>
      <c r="N41" s="1">
        <f>(J37*K37)^0.5</f>
        <v>13.279056191361393</v>
      </c>
      <c r="O41" s="1">
        <f>(LOG10(J37)+LOG10(K37))/2</f>
        <v>1.1231672086577618</v>
      </c>
      <c r="P41" s="1">
        <f>(LOG10(J37)+LOG10(K37))/2</f>
        <v>1.1231672086577618</v>
      </c>
    </row>
    <row r="42" spans="1:16" x14ac:dyDescent="0.25">
      <c r="A42">
        <v>5</v>
      </c>
      <c r="B42" t="s">
        <v>35</v>
      </c>
      <c r="C42" t="s">
        <v>19</v>
      </c>
      <c r="D42" t="s">
        <v>19</v>
      </c>
      <c r="E42" t="s">
        <v>18</v>
      </c>
      <c r="F42" t="s">
        <v>18</v>
      </c>
      <c r="G42" s="6" t="s">
        <v>439</v>
      </c>
      <c r="H42" s="6" t="s">
        <v>439</v>
      </c>
      <c r="I42" s="6" t="s">
        <v>439</v>
      </c>
      <c r="J42" s="6" t="s">
        <v>439</v>
      </c>
      <c r="K42" s="6" t="s">
        <v>439</v>
      </c>
      <c r="L42" s="6" t="s">
        <v>130</v>
      </c>
      <c r="M42">
        <f>(H37*I37)^0.5</f>
        <v>1.4754506879290439</v>
      </c>
      <c r="N42" s="1">
        <f>(H37*I37)^0.5</f>
        <v>1.4754506879290439</v>
      </c>
      <c r="O42" s="1">
        <f>(LOG10(H37)+LOG10(I37))/2</f>
        <v>0.16892469921843684</v>
      </c>
      <c r="P42" s="1">
        <f>(LOG10(I37)+LOG10(J37))/2</f>
        <v>0.64604595393809927</v>
      </c>
    </row>
    <row r="43" spans="1:16" x14ac:dyDescent="0.25">
      <c r="A43">
        <v>6</v>
      </c>
      <c r="B43" t="s">
        <v>36</v>
      </c>
      <c r="C43" t="s">
        <v>18</v>
      </c>
      <c r="D43" t="s">
        <v>18</v>
      </c>
      <c r="E43" t="s">
        <v>19</v>
      </c>
      <c r="F43" t="s">
        <v>18</v>
      </c>
      <c r="G43" t="s">
        <v>18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134</v>
      </c>
    </row>
    <row r="44" spans="1:16" x14ac:dyDescent="0.25">
      <c r="A44">
        <v>7</v>
      </c>
      <c r="B44" t="s">
        <v>37</v>
      </c>
      <c r="C44" t="s">
        <v>19</v>
      </c>
      <c r="D44" t="s">
        <v>19</v>
      </c>
      <c r="E44" s="6" t="s">
        <v>439</v>
      </c>
      <c r="F44" t="s">
        <v>19</v>
      </c>
      <c r="G44" s="6" t="s">
        <v>439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139</v>
      </c>
    </row>
    <row r="45" spans="1:16" x14ac:dyDescent="0.25">
      <c r="A45">
        <v>8</v>
      </c>
      <c r="B45" t="s">
        <v>38</v>
      </c>
      <c r="C45" t="s">
        <v>18</v>
      </c>
      <c r="D45" t="s">
        <v>18</v>
      </c>
      <c r="E45" t="s">
        <v>18</v>
      </c>
      <c r="F45" t="s">
        <v>18</v>
      </c>
      <c r="G45" t="s">
        <v>19</v>
      </c>
      <c r="H45" t="s">
        <v>19</v>
      </c>
      <c r="I45" t="s">
        <v>19</v>
      </c>
      <c r="J45" t="s">
        <v>19</v>
      </c>
      <c r="K45" s="6" t="s">
        <v>439</v>
      </c>
      <c r="L45" s="6" t="s">
        <v>147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s="6" t="s">
        <v>439</v>
      </c>
      <c r="L46" s="6" t="s">
        <v>154</v>
      </c>
    </row>
    <row r="47" spans="1:16" x14ac:dyDescent="0.25">
      <c r="A47">
        <v>10</v>
      </c>
      <c r="B47" t="s">
        <v>40</v>
      </c>
      <c r="C47" t="s">
        <v>19</v>
      </c>
      <c r="D47" t="s">
        <v>19</v>
      </c>
      <c r="E47" t="s">
        <v>18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s="6" t="s">
        <v>439</v>
      </c>
      <c r="L47" s="6" t="s">
        <v>122</v>
      </c>
    </row>
    <row r="48" spans="1:16" x14ac:dyDescent="0.25">
      <c r="A48">
        <v>11</v>
      </c>
      <c r="B48" t="s">
        <v>41</v>
      </c>
      <c r="C48" t="s">
        <v>18</v>
      </c>
      <c r="D48" t="s">
        <v>19</v>
      </c>
      <c r="E48" t="s">
        <v>18</v>
      </c>
      <c r="F48" t="s">
        <v>19</v>
      </c>
      <c r="G48" s="6" t="s">
        <v>439</v>
      </c>
      <c r="H48" s="6" t="s">
        <v>439</v>
      </c>
      <c r="I48" s="6" t="s">
        <v>439</v>
      </c>
      <c r="J48" s="6" t="s">
        <v>439</v>
      </c>
      <c r="K48" s="6" t="s">
        <v>439</v>
      </c>
      <c r="L48" s="6" t="s">
        <v>160</v>
      </c>
    </row>
    <row r="49" spans="1:16" x14ac:dyDescent="0.25">
      <c r="A49">
        <v>12</v>
      </c>
      <c r="B49" t="s">
        <v>42</v>
      </c>
      <c r="C49" t="s">
        <v>19</v>
      </c>
      <c r="D49" t="s">
        <v>19</v>
      </c>
      <c r="E49" t="s">
        <v>18</v>
      </c>
      <c r="F49" t="s">
        <v>18</v>
      </c>
      <c r="G49" t="s">
        <v>19</v>
      </c>
      <c r="H49" t="s">
        <v>18</v>
      </c>
      <c r="I49" s="6" t="s">
        <v>439</v>
      </c>
      <c r="J49" s="6" t="s">
        <v>439</v>
      </c>
      <c r="K49" s="6" t="s">
        <v>439</v>
      </c>
      <c r="L49" s="6" t="s">
        <v>165</v>
      </c>
    </row>
    <row r="50" spans="1:16" x14ac:dyDescent="0.25">
      <c r="A50">
        <v>13</v>
      </c>
      <c r="B50" t="s">
        <v>43</v>
      </c>
      <c r="C50" t="s">
        <v>19</v>
      </c>
      <c r="D50" t="s">
        <v>19</v>
      </c>
      <c r="E50" t="s">
        <v>18</v>
      </c>
      <c r="F50" t="s">
        <v>18</v>
      </c>
      <c r="G50" t="s">
        <v>19</v>
      </c>
      <c r="H50" t="s">
        <v>19</v>
      </c>
      <c r="I50" t="s">
        <v>19</v>
      </c>
      <c r="J50" s="6" t="s">
        <v>439</v>
      </c>
      <c r="K50" s="6" t="s">
        <v>439</v>
      </c>
      <c r="L50" s="6" t="s">
        <v>169</v>
      </c>
    </row>
    <row r="51" spans="1:16" x14ac:dyDescent="0.25">
      <c r="A51">
        <v>14</v>
      </c>
      <c r="B51" t="s">
        <v>44</v>
      </c>
      <c r="C51" t="s">
        <v>19</v>
      </c>
      <c r="D51" t="s">
        <v>19</v>
      </c>
      <c r="E51" t="s">
        <v>18</v>
      </c>
      <c r="F51" t="s">
        <v>18</v>
      </c>
      <c r="G51" t="s">
        <v>18</v>
      </c>
      <c r="H51" t="s">
        <v>19</v>
      </c>
      <c r="I51" t="s">
        <v>19</v>
      </c>
      <c r="J51" s="6" t="s">
        <v>439</v>
      </c>
      <c r="K51" s="6" t="s">
        <v>439</v>
      </c>
      <c r="L51" s="6" t="s">
        <v>141</v>
      </c>
    </row>
    <row r="52" spans="1:16" x14ac:dyDescent="0.25">
      <c r="A52">
        <v>15</v>
      </c>
      <c r="B52" t="s">
        <v>45</v>
      </c>
      <c r="C52" t="s">
        <v>18</v>
      </c>
      <c r="D52" t="s">
        <v>19</v>
      </c>
      <c r="E52" t="s">
        <v>18</v>
      </c>
      <c r="F52" t="s">
        <v>19</v>
      </c>
      <c r="G52" t="s">
        <v>19</v>
      </c>
      <c r="H52" t="s">
        <v>19</v>
      </c>
      <c r="I52" t="s">
        <v>19</v>
      </c>
      <c r="J52" s="6" t="s">
        <v>439</v>
      </c>
      <c r="K52" s="6" t="s">
        <v>439</v>
      </c>
      <c r="L52" s="6" t="s">
        <v>176</v>
      </c>
    </row>
    <row r="53" spans="1:16" x14ac:dyDescent="0.25">
      <c r="A53">
        <v>16</v>
      </c>
      <c r="B53" t="s">
        <v>46</v>
      </c>
      <c r="C53" t="s">
        <v>19</v>
      </c>
      <c r="D53" t="s">
        <v>19</v>
      </c>
      <c r="E53" t="s">
        <v>18</v>
      </c>
      <c r="F53" t="s">
        <v>19</v>
      </c>
      <c r="G53" t="s">
        <v>19</v>
      </c>
      <c r="H53" t="s">
        <v>19</v>
      </c>
      <c r="I53" t="s">
        <v>19</v>
      </c>
      <c r="J53" s="6" t="s">
        <v>439</v>
      </c>
      <c r="K53" s="6" t="s">
        <v>439</v>
      </c>
      <c r="L53" s="6" t="s">
        <v>122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1</v>
      </c>
      <c r="D58">
        <f t="shared" si="1"/>
        <v>1</v>
      </c>
      <c r="E58">
        <f t="shared" si="1"/>
        <v>0.2</v>
      </c>
      <c r="F58">
        <f t="shared" si="1"/>
        <v>0</v>
      </c>
      <c r="G58">
        <f t="shared" si="1"/>
        <v>0.2</v>
      </c>
      <c r="H58">
        <f t="shared" si="1"/>
        <v>0.2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</v>
      </c>
      <c r="N58">
        <f>(PRODUCT(N38:N42))^(1/5)</f>
        <v>0.31692386423184943</v>
      </c>
      <c r="O58" t="e">
        <f>AVERAGE(O38:O42)</f>
        <v>#NUM!</v>
      </c>
      <c r="P58">
        <f>AVERAGE(P38:P42)</f>
        <v>-0.40362080644515802</v>
      </c>
    </row>
    <row r="59" spans="1:16" x14ac:dyDescent="0.25">
      <c r="B59" t="s">
        <v>22</v>
      </c>
    </row>
    <row r="60" spans="1:16" x14ac:dyDescent="0.25">
      <c r="B60" t="s">
        <v>23</v>
      </c>
      <c r="O60" t="e">
        <f>_xlfn.STDEV.P(O38:O42)</f>
        <v>#NUM!</v>
      </c>
      <c r="P60">
        <f>_xlfn.STDEV.P(P38:P42)</f>
        <v>1.0625994875107525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5" workbookViewId="0">
      <selection activeCell="K38" sqref="K38:K53"/>
    </sheetView>
  </sheetViews>
  <sheetFormatPr defaultRowHeight="14.4" x14ac:dyDescent="0.25"/>
  <cols>
    <col min="12" max="12" width="17.33203125" customWidth="1"/>
    <col min="13" max="16" width="12.109375" bestFit="1" customWidth="1"/>
  </cols>
  <sheetData>
    <row r="1" spans="1:16" x14ac:dyDescent="0.25">
      <c r="B1" t="s">
        <v>0</v>
      </c>
    </row>
    <row r="2" spans="1:16" ht="15" thickBot="1" x14ac:dyDescent="0.3">
      <c r="A2" s="27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8" t="s">
        <v>3</v>
      </c>
      <c r="N2" s="28"/>
      <c r="O2" s="28" t="s">
        <v>4</v>
      </c>
      <c r="P2" s="1"/>
    </row>
    <row r="3" spans="1:16" ht="19.2" thickTop="1" thickBot="1" x14ac:dyDescent="0.3">
      <c r="A3" s="27"/>
      <c r="B3" s="2"/>
      <c r="C3" s="12">
        <v>8164</v>
      </c>
      <c r="D3" s="12">
        <v>5754</v>
      </c>
      <c r="E3" s="12">
        <v>2443</v>
      </c>
      <c r="F3" s="12">
        <v>3850</v>
      </c>
      <c r="G3" s="12">
        <v>548</v>
      </c>
      <c r="H3" s="12">
        <v>5237</v>
      </c>
      <c r="I3" s="12">
        <v>2826</v>
      </c>
      <c r="J3" s="12">
        <v>3344</v>
      </c>
      <c r="K3" s="3"/>
      <c r="L3" s="16"/>
      <c r="M3" s="28"/>
      <c r="N3" s="28"/>
      <c r="O3" s="28"/>
      <c r="P3" s="1"/>
    </row>
    <row r="4" spans="1:16" ht="15" thickTop="1" x14ac:dyDescent="0.25">
      <c r="A4" s="27"/>
      <c r="B4" t="s">
        <v>5</v>
      </c>
      <c r="C4" t="s">
        <v>6</v>
      </c>
      <c r="D4" t="s">
        <v>7</v>
      </c>
      <c r="E4" t="s">
        <v>8</v>
      </c>
      <c r="F4" t="s">
        <v>9</v>
      </c>
      <c r="G4" s="4" t="s">
        <v>10</v>
      </c>
      <c r="H4" t="s">
        <v>11</v>
      </c>
      <c r="I4" t="s">
        <v>12</v>
      </c>
      <c r="J4" t="s">
        <v>13</v>
      </c>
      <c r="K4" t="s">
        <v>14</v>
      </c>
      <c r="M4" s="28"/>
      <c r="N4" s="28"/>
      <c r="O4" s="28"/>
      <c r="P4" s="1"/>
    </row>
    <row r="5" spans="1:16" x14ac:dyDescent="0.25">
      <c r="A5" s="27"/>
      <c r="B5" t="s">
        <v>15</v>
      </c>
      <c r="C5" s="5">
        <f>K5/3/3/3/3/3/3/3/3</f>
        <v>1.2802926383173296E-2</v>
      </c>
      <c r="D5" s="5">
        <f>K5/3/3/3/3/3/3/3</f>
        <v>3.8408779149519887E-2</v>
      </c>
      <c r="E5" s="5">
        <f>K5/3/3/3/3/3/3</f>
        <v>0.11522633744855966</v>
      </c>
      <c r="F5" s="5">
        <f>K5/3/3/3/3/3</f>
        <v>0.34567901234567899</v>
      </c>
      <c r="G5" s="5">
        <f>K5/3/3/3/3</f>
        <v>1.037037037037037</v>
      </c>
      <c r="H5" s="5">
        <f>K5/3/3/3</f>
        <v>3.1111111111111112</v>
      </c>
      <c r="I5" s="5">
        <f>K5/3/3</f>
        <v>9.3333333333333339</v>
      </c>
      <c r="J5" s="5">
        <f>K5/3</f>
        <v>28</v>
      </c>
      <c r="K5" s="5">
        <v>84</v>
      </c>
      <c r="L5" s="5"/>
      <c r="M5" s="1" t="s">
        <v>16</v>
      </c>
      <c r="N5" s="1" t="s">
        <v>17</v>
      </c>
      <c r="O5" s="1" t="s">
        <v>16</v>
      </c>
      <c r="P5" s="1" t="s">
        <v>17</v>
      </c>
    </row>
    <row r="6" spans="1:16" x14ac:dyDescent="0.25">
      <c r="A6" s="2"/>
      <c r="B6" t="s">
        <v>30</v>
      </c>
      <c r="C6" s="5">
        <f>LOG10(C5)</f>
        <v>-1.8926907516954179</v>
      </c>
      <c r="D6" s="5">
        <f t="shared" ref="D6:K6" si="0">LOG10(D5)</f>
        <v>-1.4155694969757555</v>
      </c>
      <c r="E6" s="5">
        <f t="shared" si="0"/>
        <v>-0.93844824225609302</v>
      </c>
      <c r="F6" s="5">
        <f t="shared" si="0"/>
        <v>-0.46132698753643053</v>
      </c>
      <c r="G6" s="5">
        <f t="shared" si="0"/>
        <v>1.5794267183231885E-2</v>
      </c>
      <c r="H6" s="5">
        <f t="shared" si="0"/>
        <v>0.49291552190289434</v>
      </c>
      <c r="I6" s="5">
        <f t="shared" si="0"/>
        <v>0.97003677662255683</v>
      </c>
      <c r="J6" s="5">
        <f t="shared" si="0"/>
        <v>1.4471580313422192</v>
      </c>
      <c r="K6" s="5">
        <f t="shared" si="0"/>
        <v>1.9242792860618816</v>
      </c>
      <c r="L6" s="5"/>
      <c r="M6" s="1"/>
      <c r="N6" s="1"/>
      <c r="O6" s="1"/>
      <c r="P6" s="1"/>
    </row>
    <row r="7" spans="1:16" x14ac:dyDescent="0.25">
      <c r="A7">
        <v>1</v>
      </c>
      <c r="B7" t="s">
        <v>31</v>
      </c>
      <c r="C7" t="s">
        <v>214</v>
      </c>
      <c r="D7" t="s">
        <v>214</v>
      </c>
      <c r="E7" t="s">
        <v>18</v>
      </c>
      <c r="F7" t="s">
        <v>18</v>
      </c>
      <c r="G7" t="s">
        <v>18</v>
      </c>
      <c r="H7" t="s">
        <v>18</v>
      </c>
      <c r="I7" t="s">
        <v>214</v>
      </c>
      <c r="J7" s="6" t="s">
        <v>439</v>
      </c>
      <c r="K7" s="6" t="s">
        <v>439</v>
      </c>
      <c r="L7" s="7"/>
      <c r="M7">
        <f>(C5*D5)^0.5</f>
        <v>2.2175318981220191E-2</v>
      </c>
      <c r="N7" s="1">
        <f>(E5*D5)^0.5</f>
        <v>6.6525956943660577E-2</v>
      </c>
      <c r="O7" s="1">
        <f>(LOG10(C5)+LOG10(D5))/2</f>
        <v>-1.6541301243355866</v>
      </c>
      <c r="P7" s="1">
        <f>(LOG10(E5)+LOG10(D5))/2</f>
        <v>-1.1770088696159242</v>
      </c>
    </row>
    <row r="8" spans="1:16" x14ac:dyDescent="0.25">
      <c r="A8">
        <v>2</v>
      </c>
      <c r="B8" t="s">
        <v>32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s="6" t="s">
        <v>439</v>
      </c>
      <c r="J8" s="6" t="s">
        <v>439</v>
      </c>
      <c r="K8" s="6" t="s">
        <v>439</v>
      </c>
      <c r="L8" s="7" t="s">
        <v>119</v>
      </c>
      <c r="M8">
        <f>(C5*D5)^0.5</f>
        <v>2.2175318981220191E-2</v>
      </c>
      <c r="N8" s="1">
        <f>(C5*D5)^0.5</f>
        <v>2.2175318981220191E-2</v>
      </c>
      <c r="O8" s="1">
        <f>(LOG10(C5)+LOG10(D5))/2</f>
        <v>-1.6541301243355866</v>
      </c>
      <c r="P8" s="1">
        <f>(LOG10(C5)+LOG10(D5))/2</f>
        <v>-1.6541301243355866</v>
      </c>
    </row>
    <row r="9" spans="1:16" x14ac:dyDescent="0.25">
      <c r="A9">
        <v>3</v>
      </c>
      <c r="B9" t="s">
        <v>33</v>
      </c>
      <c r="C9" t="s">
        <v>19</v>
      </c>
      <c r="D9" t="s">
        <v>19</v>
      </c>
      <c r="E9" t="s">
        <v>18</v>
      </c>
      <c r="F9" t="s">
        <v>18</v>
      </c>
      <c r="G9" t="s">
        <v>18</v>
      </c>
      <c r="H9" t="s">
        <v>19</v>
      </c>
      <c r="I9" s="6" t="s">
        <v>439</v>
      </c>
      <c r="J9" s="6" t="s">
        <v>439</v>
      </c>
      <c r="K9" s="6" t="s">
        <v>439</v>
      </c>
      <c r="L9" s="7" t="s">
        <v>123</v>
      </c>
      <c r="M9">
        <f>(E5*F5)^0.5</f>
        <v>0.19957787083098172</v>
      </c>
      <c r="N9" s="1">
        <f>(E5*F5)^0.5</f>
        <v>0.19957787083098172</v>
      </c>
      <c r="O9" s="1">
        <f>(LOG10(E5)+LOG10(F5))/2</f>
        <v>-0.69988761489626183</v>
      </c>
      <c r="P9" s="1">
        <f>(LOG10(E5)+LOG10(F5))/2</f>
        <v>-0.69988761489626183</v>
      </c>
    </row>
    <row r="10" spans="1:16" x14ac:dyDescent="0.25">
      <c r="A10">
        <v>4</v>
      </c>
      <c r="B10" t="s">
        <v>34</v>
      </c>
      <c r="C10" t="s">
        <v>18</v>
      </c>
      <c r="D10" t="s">
        <v>19</v>
      </c>
      <c r="E10" t="s">
        <v>18</v>
      </c>
      <c r="F10" t="s">
        <v>19</v>
      </c>
      <c r="G10" t="s">
        <v>18</v>
      </c>
      <c r="H10" s="6" t="s">
        <v>439</v>
      </c>
      <c r="I10" s="6" t="s">
        <v>439</v>
      </c>
      <c r="J10" s="6" t="s">
        <v>439</v>
      </c>
      <c r="K10" s="6" t="s">
        <v>439</v>
      </c>
      <c r="L10" t="s">
        <v>194</v>
      </c>
      <c r="M10">
        <f>(G5*H5)^0.5</f>
        <v>1.7962008374788356</v>
      </c>
      <c r="N10" s="1" t="e">
        <f>(K5*#REF!)^0.5</f>
        <v>#REF!</v>
      </c>
      <c r="O10" s="1">
        <f>(LOG10(G5)+LOG10(H5))/2</f>
        <v>0.25435489454306309</v>
      </c>
      <c r="P10" s="1" t="e">
        <f>(LOG10(K5)+LOG10(#REF!))/2</f>
        <v>#REF!</v>
      </c>
    </row>
    <row r="11" spans="1:16" x14ac:dyDescent="0.25">
      <c r="A11">
        <v>5</v>
      </c>
      <c r="B11" t="s">
        <v>35</v>
      </c>
      <c r="C11" t="s">
        <v>18</v>
      </c>
      <c r="D11" t="s">
        <v>19</v>
      </c>
      <c r="E11" t="s">
        <v>18</v>
      </c>
      <c r="F11" t="s">
        <v>18</v>
      </c>
      <c r="G11" t="s">
        <v>18</v>
      </c>
      <c r="H11" t="s">
        <v>19</v>
      </c>
      <c r="I11" s="6" t="s">
        <v>439</v>
      </c>
      <c r="J11" s="6" t="s">
        <v>439</v>
      </c>
      <c r="K11" s="6" t="s">
        <v>439</v>
      </c>
      <c r="L11" t="s">
        <v>131</v>
      </c>
      <c r="N11" s="1"/>
      <c r="O11" s="1"/>
      <c r="P11" s="1"/>
    </row>
    <row r="12" spans="1:16" x14ac:dyDescent="0.25">
      <c r="A12">
        <v>6</v>
      </c>
      <c r="B12" t="s">
        <v>36</v>
      </c>
      <c r="C12" t="s">
        <v>18</v>
      </c>
      <c r="D12" t="s">
        <v>19</v>
      </c>
      <c r="E12" t="s">
        <v>18</v>
      </c>
      <c r="F12" s="6" t="s">
        <v>439</v>
      </c>
      <c r="G12" t="s">
        <v>18</v>
      </c>
      <c r="H12" s="6" t="s">
        <v>439</v>
      </c>
      <c r="I12" s="6" t="s">
        <v>439</v>
      </c>
      <c r="J12" s="6" t="s">
        <v>439</v>
      </c>
      <c r="K12" s="6" t="s">
        <v>439</v>
      </c>
      <c r="L12" s="7" t="s">
        <v>135</v>
      </c>
      <c r="N12" s="1"/>
      <c r="O12" s="1"/>
      <c r="P12" s="1"/>
    </row>
    <row r="13" spans="1:16" x14ac:dyDescent="0.25">
      <c r="A13">
        <v>7</v>
      </c>
      <c r="B13" t="s">
        <v>37</v>
      </c>
      <c r="C13" t="s">
        <v>19</v>
      </c>
      <c r="D13" t="s">
        <v>19</v>
      </c>
      <c r="E13" t="s">
        <v>18</v>
      </c>
      <c r="F13" t="s">
        <v>18</v>
      </c>
      <c r="G13" t="s">
        <v>19</v>
      </c>
      <c r="H13" t="s">
        <v>18</v>
      </c>
      <c r="I13" s="6" t="s">
        <v>439</v>
      </c>
      <c r="J13" s="6" t="s">
        <v>439</v>
      </c>
      <c r="K13" s="6" t="s">
        <v>439</v>
      </c>
      <c r="L13" s="7" t="s">
        <v>140</v>
      </c>
      <c r="N13" s="1"/>
      <c r="O13" s="1"/>
      <c r="P13" s="1"/>
    </row>
    <row r="14" spans="1:16" x14ac:dyDescent="0.25">
      <c r="A14">
        <v>8</v>
      </c>
      <c r="B14" t="s">
        <v>38</v>
      </c>
      <c r="C14" t="s">
        <v>18</v>
      </c>
      <c r="D14" t="s">
        <v>18</v>
      </c>
      <c r="E14" t="s">
        <v>18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s="6" t="s">
        <v>439</v>
      </c>
      <c r="L14" s="7" t="s">
        <v>148</v>
      </c>
      <c r="N14" s="1"/>
      <c r="O14" s="1"/>
      <c r="P14" s="1"/>
    </row>
    <row r="15" spans="1:16" x14ac:dyDescent="0.25">
      <c r="A15">
        <v>9</v>
      </c>
      <c r="B15" t="s">
        <v>39</v>
      </c>
      <c r="C15" t="s">
        <v>19</v>
      </c>
      <c r="D15" t="s">
        <v>19</v>
      </c>
      <c r="E15" t="s">
        <v>18</v>
      </c>
      <c r="F15" t="s">
        <v>18</v>
      </c>
      <c r="G15" t="s">
        <v>18</v>
      </c>
      <c r="H15" t="s">
        <v>19</v>
      </c>
      <c r="I15" s="6" t="s">
        <v>439</v>
      </c>
      <c r="J15" s="6" t="s">
        <v>439</v>
      </c>
      <c r="K15" s="6" t="s">
        <v>439</v>
      </c>
      <c r="L15" s="7" t="s">
        <v>140</v>
      </c>
      <c r="N15" s="1"/>
      <c r="O15" s="1"/>
      <c r="P15" s="1"/>
    </row>
    <row r="16" spans="1:16" x14ac:dyDescent="0.25">
      <c r="A16">
        <v>10</v>
      </c>
      <c r="B16" t="s">
        <v>40</v>
      </c>
      <c r="C16" t="s">
        <v>18</v>
      </c>
      <c r="D16" t="s">
        <v>19</v>
      </c>
      <c r="E16" t="s">
        <v>18</v>
      </c>
      <c r="F16" t="s">
        <v>18</v>
      </c>
      <c r="G16" t="s">
        <v>19</v>
      </c>
      <c r="H16" s="6" t="s">
        <v>439</v>
      </c>
      <c r="I16" s="6" t="s">
        <v>439</v>
      </c>
      <c r="J16" s="6" t="s">
        <v>439</v>
      </c>
      <c r="K16" s="6" t="s">
        <v>439</v>
      </c>
      <c r="N16" s="1"/>
      <c r="O16" s="1"/>
      <c r="P16" s="1"/>
    </row>
    <row r="17" spans="1:16" x14ac:dyDescent="0.25">
      <c r="A17">
        <v>11</v>
      </c>
      <c r="B17" t="s">
        <v>41</v>
      </c>
      <c r="C17" t="s">
        <v>18</v>
      </c>
      <c r="D17" t="s">
        <v>19</v>
      </c>
      <c r="E17" t="s">
        <v>18</v>
      </c>
      <c r="F17" s="6" t="s">
        <v>439</v>
      </c>
      <c r="G17" s="6" t="s">
        <v>439</v>
      </c>
      <c r="H17" s="6" t="s">
        <v>439</v>
      </c>
      <c r="I17" s="6" t="s">
        <v>439</v>
      </c>
      <c r="J17" s="6" t="s">
        <v>439</v>
      </c>
      <c r="K17" s="6" t="s">
        <v>439</v>
      </c>
      <c r="L17" s="7" t="s">
        <v>166</v>
      </c>
      <c r="N17" s="1"/>
      <c r="O17" s="1"/>
      <c r="P17" s="1"/>
    </row>
    <row r="18" spans="1:16" x14ac:dyDescent="0.25">
      <c r="A18">
        <v>12</v>
      </c>
      <c r="B18" t="s">
        <v>42</v>
      </c>
      <c r="C18" t="s">
        <v>19</v>
      </c>
      <c r="D18" t="s">
        <v>19</v>
      </c>
      <c r="E18" t="s">
        <v>18</v>
      </c>
      <c r="F18" t="s">
        <v>18</v>
      </c>
      <c r="G18" t="s">
        <v>18</v>
      </c>
      <c r="H18" t="s">
        <v>18</v>
      </c>
      <c r="I18" t="s">
        <v>19</v>
      </c>
      <c r="J18" s="6" t="s">
        <v>439</v>
      </c>
      <c r="K18" s="6" t="s">
        <v>439</v>
      </c>
      <c r="L18" s="7" t="s">
        <v>153</v>
      </c>
      <c r="N18" s="1"/>
      <c r="O18" s="1"/>
      <c r="P18" s="1"/>
    </row>
    <row r="19" spans="1:16" x14ac:dyDescent="0.25">
      <c r="A19">
        <v>13</v>
      </c>
      <c r="B19" t="s">
        <v>43</v>
      </c>
      <c r="C19" t="s">
        <v>19</v>
      </c>
      <c r="D19" t="s">
        <v>18</v>
      </c>
      <c r="E19" t="s">
        <v>18</v>
      </c>
      <c r="F19" t="s">
        <v>18</v>
      </c>
      <c r="G19" t="s">
        <v>18</v>
      </c>
      <c r="H19" t="s">
        <v>19</v>
      </c>
      <c r="I19" t="s">
        <v>19</v>
      </c>
      <c r="J19" s="6" t="s">
        <v>439</v>
      </c>
      <c r="K19" s="6" t="s">
        <v>439</v>
      </c>
      <c r="L19" s="7" t="s">
        <v>153</v>
      </c>
      <c r="N19" s="1"/>
      <c r="O19" s="1"/>
      <c r="P19" s="1"/>
    </row>
    <row r="20" spans="1:16" x14ac:dyDescent="0.25">
      <c r="A20">
        <v>14</v>
      </c>
      <c r="B20" t="s">
        <v>44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19</v>
      </c>
      <c r="I20" t="s">
        <v>19</v>
      </c>
      <c r="J20" s="6" t="s">
        <v>439</v>
      </c>
      <c r="K20" s="6" t="s">
        <v>439</v>
      </c>
      <c r="L20" s="7" t="s">
        <v>153</v>
      </c>
      <c r="N20" s="1"/>
      <c r="O20" s="1"/>
      <c r="P20" s="1"/>
    </row>
    <row r="21" spans="1:16" x14ac:dyDescent="0.25">
      <c r="A21">
        <v>15</v>
      </c>
      <c r="B21" t="s">
        <v>45</v>
      </c>
      <c r="C21" t="s">
        <v>18</v>
      </c>
      <c r="D21" t="s">
        <v>18</v>
      </c>
      <c r="E21" t="s">
        <v>18</v>
      </c>
      <c r="F21" t="s">
        <v>19</v>
      </c>
      <c r="G21" t="s">
        <v>19</v>
      </c>
      <c r="H21" t="s">
        <v>18</v>
      </c>
      <c r="I21" t="s">
        <v>19</v>
      </c>
      <c r="J21" s="6" t="s">
        <v>439</v>
      </c>
      <c r="K21" s="6" t="s">
        <v>439</v>
      </c>
      <c r="L21" s="7" t="s">
        <v>177</v>
      </c>
      <c r="N21" s="1"/>
      <c r="O21" s="1"/>
      <c r="P21" s="1"/>
    </row>
    <row r="22" spans="1:16" x14ac:dyDescent="0.25">
      <c r="A22">
        <v>16</v>
      </c>
      <c r="B22" t="s">
        <v>46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s="6" t="s">
        <v>439</v>
      </c>
      <c r="K22" s="6" t="s">
        <v>439</v>
      </c>
      <c r="L22" s="7" t="s">
        <v>124</v>
      </c>
      <c r="N22" s="1"/>
      <c r="O22" s="1"/>
      <c r="P22" s="1"/>
    </row>
    <row r="23" spans="1:16" x14ac:dyDescent="0.25">
      <c r="A23">
        <v>17</v>
      </c>
      <c r="N23" s="1"/>
      <c r="O23" s="1"/>
      <c r="P23" s="1"/>
    </row>
    <row r="24" spans="1:16" x14ac:dyDescent="0.25">
      <c r="A24">
        <v>18</v>
      </c>
      <c r="N24" s="1"/>
      <c r="O24" s="1"/>
      <c r="P24" s="1"/>
    </row>
    <row r="25" spans="1:16" x14ac:dyDescent="0.25">
      <c r="A25">
        <v>19</v>
      </c>
      <c r="N25" s="1"/>
      <c r="O25" s="1"/>
      <c r="P25" s="1"/>
    </row>
    <row r="26" spans="1:16" x14ac:dyDescent="0.25">
      <c r="A26">
        <v>20</v>
      </c>
      <c r="B26" t="s">
        <v>20</v>
      </c>
      <c r="C26" t="s">
        <v>19</v>
      </c>
      <c r="D26" t="s">
        <v>19</v>
      </c>
      <c r="E26" t="s">
        <v>19</v>
      </c>
      <c r="F26" t="s">
        <v>19</v>
      </c>
      <c r="G26" t="s">
        <v>18</v>
      </c>
      <c r="H26" t="s">
        <v>18</v>
      </c>
      <c r="I26" t="s">
        <v>19</v>
      </c>
      <c r="J26" s="6" t="s">
        <v>439</v>
      </c>
      <c r="K26" s="6" t="s">
        <v>439</v>
      </c>
      <c r="L26" s="6"/>
      <c r="M26">
        <f>(H5*I5)^0.5</f>
        <v>5.3886025124365071</v>
      </c>
      <c r="N26" s="1">
        <f>(I5*J5)^0.5</f>
        <v>16.165807537309522</v>
      </c>
      <c r="O26" s="1">
        <f>(LOG10(H5)+LOG10(I5))/2</f>
        <v>0.73147614926272553</v>
      </c>
      <c r="P26" s="1">
        <f>(LOG10(I5)+LOG10(J5))/2</f>
        <v>1.2085974039823881</v>
      </c>
    </row>
    <row r="27" spans="1:16" x14ac:dyDescent="0.25">
      <c r="B27" t="s">
        <v>21</v>
      </c>
      <c r="C27" s="5">
        <v>0.4</v>
      </c>
      <c r="D27" s="5">
        <v>0.6</v>
      </c>
      <c r="E27" s="5">
        <v>0.4</v>
      </c>
      <c r="F27" s="5">
        <v>0.8</v>
      </c>
      <c r="G27" s="5">
        <v>0.6</v>
      </c>
      <c r="H27" s="5">
        <v>0.8</v>
      </c>
      <c r="I27" s="5">
        <v>1</v>
      </c>
      <c r="J27" s="5">
        <v>1</v>
      </c>
      <c r="K27" s="5">
        <v>1</v>
      </c>
      <c r="L27" s="5"/>
      <c r="M27">
        <f>(PRODUCT(M7:M26))^(1/5)</f>
        <v>0.24862032855674324</v>
      </c>
      <c r="N27" t="e">
        <f>(PRODUCT(N7:N26))^(1/5)</f>
        <v>#REF!</v>
      </c>
      <c r="O27">
        <f>AVERAGE(O7:O26)</f>
        <v>-0.60446336395232936</v>
      </c>
      <c r="P27" t="e">
        <f>AVERAGE(P7:P26)</f>
        <v>#REF!</v>
      </c>
    </row>
    <row r="28" spans="1:16" x14ac:dyDescent="0.25">
      <c r="B28" t="s">
        <v>22</v>
      </c>
    </row>
    <row r="29" spans="1:16" x14ac:dyDescent="0.25">
      <c r="B29" t="s">
        <v>23</v>
      </c>
      <c r="O29">
        <f>_xlfn.STDEV.P(O7:O26)</f>
        <v>0.97314023526617288</v>
      </c>
      <c r="P29" t="e">
        <f>_xlfn.STDEV.P(P7:P26)</f>
        <v>#REF!</v>
      </c>
    </row>
    <row r="33" spans="1:16" x14ac:dyDescent="0.25">
      <c r="A33" t="s">
        <v>24</v>
      </c>
    </row>
    <row r="34" spans="1:16" x14ac:dyDescent="0.25">
      <c r="A34" s="27" t="s">
        <v>1</v>
      </c>
      <c r="B34" s="27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"/>
      <c r="M34" s="28" t="s">
        <v>3</v>
      </c>
      <c r="N34" s="28"/>
      <c r="O34" s="28" t="s">
        <v>4</v>
      </c>
      <c r="P34" s="28"/>
    </row>
    <row r="35" spans="1:16" ht="15" thickBot="1" x14ac:dyDescent="0.3">
      <c r="A35" s="27"/>
      <c r="B35" t="s">
        <v>5</v>
      </c>
      <c r="C35" t="s">
        <v>6</v>
      </c>
      <c r="D35" t="s">
        <v>7</v>
      </c>
      <c r="E35" t="s">
        <v>8</v>
      </c>
      <c r="F35" t="s">
        <v>9</v>
      </c>
      <c r="G35" s="4" t="s">
        <v>10</v>
      </c>
      <c r="H35" t="s">
        <v>11</v>
      </c>
      <c r="I35" t="s">
        <v>12</v>
      </c>
      <c r="J35" t="s">
        <v>13</v>
      </c>
      <c r="K35" t="s">
        <v>14</v>
      </c>
      <c r="M35" s="28"/>
      <c r="N35" s="28"/>
      <c r="O35" s="28"/>
      <c r="P35" s="28"/>
    </row>
    <row r="36" spans="1:16" ht="19.2" thickTop="1" thickBot="1" x14ac:dyDescent="0.3">
      <c r="A36" s="27"/>
      <c r="C36" s="12">
        <v>8164</v>
      </c>
      <c r="D36" s="12">
        <v>5754</v>
      </c>
      <c r="E36" s="12">
        <v>2443</v>
      </c>
      <c r="F36" s="12">
        <v>3850</v>
      </c>
      <c r="G36" s="12">
        <v>548</v>
      </c>
      <c r="H36" s="12">
        <v>5237</v>
      </c>
      <c r="I36" s="12">
        <v>2826</v>
      </c>
      <c r="J36" s="12">
        <v>3344</v>
      </c>
      <c r="K36" s="3"/>
      <c r="L36" s="16"/>
      <c r="M36" s="8"/>
      <c r="N36" s="8"/>
      <c r="O36" s="8"/>
      <c r="P36" s="8"/>
    </row>
    <row r="37" spans="1:16" ht="15" thickTop="1" x14ac:dyDescent="0.25">
      <c r="A37" s="27"/>
      <c r="B37" t="s">
        <v>15</v>
      </c>
      <c r="C37" s="5">
        <f>K37/3/3/3/3/3/3/3/3</f>
        <v>1.2802926383173296E-2</v>
      </c>
      <c r="D37" s="5">
        <f>K37/3/3/3/3/3/3/3</f>
        <v>3.8408779149519887E-2</v>
      </c>
      <c r="E37" s="5">
        <f>K37/3/3/3/3/3/3</f>
        <v>0.11522633744855966</v>
      </c>
      <c r="F37" s="5">
        <f>K37/3/3/3/3/3</f>
        <v>0.34567901234567899</v>
      </c>
      <c r="G37" s="5">
        <f>K37/3/3/3/3</f>
        <v>1.037037037037037</v>
      </c>
      <c r="H37" s="5">
        <f>K37/3/3/3</f>
        <v>3.1111111111111112</v>
      </c>
      <c r="I37" s="5">
        <f>K37/3/3</f>
        <v>9.3333333333333339</v>
      </c>
      <c r="J37" s="5">
        <f>K37/3</f>
        <v>28</v>
      </c>
      <c r="K37" s="5">
        <v>84</v>
      </c>
      <c r="L37" s="5"/>
      <c r="M37" s="1" t="s">
        <v>16</v>
      </c>
      <c r="N37" s="1" t="s">
        <v>17</v>
      </c>
      <c r="O37" s="1" t="s">
        <v>16</v>
      </c>
      <c r="P37" s="1" t="s">
        <v>17</v>
      </c>
    </row>
    <row r="38" spans="1:16" x14ac:dyDescent="0.25">
      <c r="A38">
        <v>1</v>
      </c>
      <c r="B38" t="s">
        <v>31</v>
      </c>
      <c r="C38" t="s">
        <v>214</v>
      </c>
      <c r="D38" t="s">
        <v>214</v>
      </c>
      <c r="E38" t="s">
        <v>18</v>
      </c>
      <c r="F38" t="s">
        <v>18</v>
      </c>
      <c r="G38" t="s">
        <v>18</v>
      </c>
      <c r="H38" t="s">
        <v>18</v>
      </c>
      <c r="I38" t="s">
        <v>214</v>
      </c>
      <c r="J38" s="6" t="s">
        <v>439</v>
      </c>
      <c r="K38" s="6" t="s">
        <v>439</v>
      </c>
      <c r="L38" s="7"/>
      <c r="M38">
        <f>(E37*D37)^0.5</f>
        <v>6.6525956943660577E-2</v>
      </c>
      <c r="N38" s="1">
        <f>(E37*F37)^0.5</f>
        <v>0.19957787083098172</v>
      </c>
      <c r="O38" s="1">
        <f>(LOG10(E37)+LOG10(D37))/2</f>
        <v>-1.1770088696159242</v>
      </c>
      <c r="P38" s="1">
        <f>(LOG10(E37)+LOG10(F37))/2</f>
        <v>-0.69988761489626183</v>
      </c>
    </row>
    <row r="39" spans="1:16" x14ac:dyDescent="0.25">
      <c r="A39">
        <v>2</v>
      </c>
      <c r="B39" t="s">
        <v>32</v>
      </c>
      <c r="C39" t="s">
        <v>19</v>
      </c>
      <c r="D39" t="s">
        <v>19</v>
      </c>
      <c r="E39" t="s">
        <v>18</v>
      </c>
      <c r="F39" t="s">
        <v>18</v>
      </c>
      <c r="G39" s="6" t="s">
        <v>439</v>
      </c>
      <c r="H39" t="s">
        <v>19</v>
      </c>
      <c r="I39" s="6" t="s">
        <v>439</v>
      </c>
      <c r="J39" s="6" t="s">
        <v>439</v>
      </c>
      <c r="K39" s="6" t="s">
        <v>439</v>
      </c>
      <c r="L39" s="7" t="s">
        <v>119</v>
      </c>
      <c r="M39">
        <f>(E37*F37)^0.5</f>
        <v>0.19957787083098172</v>
      </c>
      <c r="N39" s="1">
        <f>(E37*F37)^0.5</f>
        <v>0.19957787083098172</v>
      </c>
      <c r="O39" s="1">
        <f>(LOG10(E37)+LOG10(F37))/2</f>
        <v>-0.69988761489626183</v>
      </c>
      <c r="P39" s="1">
        <f>(LOG10(E37)+LOG10(F37))/2</f>
        <v>-0.69988761489626183</v>
      </c>
    </row>
    <row r="40" spans="1:16" x14ac:dyDescent="0.25">
      <c r="A40">
        <v>3</v>
      </c>
      <c r="B40" t="s">
        <v>33</v>
      </c>
      <c r="C40" t="s">
        <v>19</v>
      </c>
      <c r="D40" t="s">
        <v>19</v>
      </c>
      <c r="E40" t="s">
        <v>18</v>
      </c>
      <c r="F40" t="s">
        <v>18</v>
      </c>
      <c r="G40" t="s">
        <v>18</v>
      </c>
      <c r="H40" t="s">
        <v>18</v>
      </c>
      <c r="I40" s="6" t="s">
        <v>439</v>
      </c>
      <c r="J40" s="6" t="s">
        <v>439</v>
      </c>
      <c r="K40" s="6" t="s">
        <v>439</v>
      </c>
      <c r="L40" s="7" t="s">
        <v>124</v>
      </c>
      <c r="M40">
        <f>(E37*F37)^0.5</f>
        <v>0.19957787083098172</v>
      </c>
      <c r="N40" s="1">
        <f>(E37*F37)^0.5</f>
        <v>0.19957787083098172</v>
      </c>
      <c r="O40" s="1">
        <f>(LOG10(E37)+LOG10(F37))/2</f>
        <v>-0.69988761489626183</v>
      </c>
      <c r="P40" s="1">
        <f>(LOG10(E37)+LOG10(F37))/2</f>
        <v>-0.69988761489626183</v>
      </c>
    </row>
    <row r="41" spans="1:16" x14ac:dyDescent="0.25">
      <c r="A41">
        <v>4</v>
      </c>
      <c r="B41" t="s">
        <v>34</v>
      </c>
      <c r="C41" t="s">
        <v>19</v>
      </c>
      <c r="D41" t="s">
        <v>18</v>
      </c>
      <c r="E41" t="s">
        <v>18</v>
      </c>
      <c r="F41" t="s">
        <v>19</v>
      </c>
      <c r="G41" t="s">
        <v>18</v>
      </c>
      <c r="H41" s="6" t="s">
        <v>439</v>
      </c>
      <c r="I41" s="6" t="s">
        <v>439</v>
      </c>
      <c r="J41" s="6" t="s">
        <v>439</v>
      </c>
      <c r="K41" s="6" t="s">
        <v>439</v>
      </c>
      <c r="L41" s="7" t="s">
        <v>195</v>
      </c>
      <c r="M41">
        <f>(J37*K37)^0.5</f>
        <v>48.497422611928563</v>
      </c>
      <c r="N41" s="1">
        <f>(J37*K37)^0.5</f>
        <v>48.497422611928563</v>
      </c>
      <c r="O41" s="1">
        <f>(LOG10(J37)+LOG10(K37))/2</f>
        <v>1.6857186587020503</v>
      </c>
      <c r="P41" s="1">
        <f>(LOG10(J37)+LOG10(K37))/2</f>
        <v>1.6857186587020503</v>
      </c>
    </row>
    <row r="42" spans="1:16" x14ac:dyDescent="0.25">
      <c r="A42">
        <v>5</v>
      </c>
      <c r="B42" t="s">
        <v>35</v>
      </c>
      <c r="C42" t="s">
        <v>18</v>
      </c>
      <c r="D42" t="s">
        <v>19</v>
      </c>
      <c r="E42" t="s">
        <v>18</v>
      </c>
      <c r="F42" t="s">
        <v>18</v>
      </c>
      <c r="G42" t="s">
        <v>18</v>
      </c>
      <c r="H42" t="s">
        <v>18</v>
      </c>
      <c r="I42" s="6" t="s">
        <v>439</v>
      </c>
      <c r="J42" s="6" t="s">
        <v>439</v>
      </c>
      <c r="K42" s="6" t="s">
        <v>439</v>
      </c>
      <c r="L42" s="6" t="s">
        <v>119</v>
      </c>
      <c r="M42">
        <f>(H37*I37)^0.5</f>
        <v>5.3886025124365071</v>
      </c>
      <c r="N42" s="1">
        <f>(H37*I37)^0.5</f>
        <v>5.3886025124365071</v>
      </c>
      <c r="O42" s="1">
        <f>(LOG10(H37)+LOG10(I37))/2</f>
        <v>0.73147614926272553</v>
      </c>
      <c r="P42" s="1">
        <f>(LOG10(I37)+LOG10(J37))/2</f>
        <v>1.2085974039823881</v>
      </c>
    </row>
    <row r="43" spans="1:16" x14ac:dyDescent="0.25">
      <c r="A43">
        <v>6</v>
      </c>
      <c r="B43" t="s">
        <v>36</v>
      </c>
      <c r="C43" t="s">
        <v>18</v>
      </c>
      <c r="D43" t="s">
        <v>18</v>
      </c>
      <c r="E43" t="s">
        <v>18</v>
      </c>
      <c r="F43" t="s">
        <v>18</v>
      </c>
      <c r="G43" t="s">
        <v>19</v>
      </c>
      <c r="H43" s="6" t="s">
        <v>439</v>
      </c>
      <c r="I43" s="6" t="s">
        <v>439</v>
      </c>
      <c r="J43" s="6" t="s">
        <v>439</v>
      </c>
      <c r="K43" s="6" t="s">
        <v>439</v>
      </c>
      <c r="L43" s="6" t="s">
        <v>135</v>
      </c>
    </row>
    <row r="44" spans="1:16" x14ac:dyDescent="0.25">
      <c r="A44">
        <v>7</v>
      </c>
      <c r="B44" t="s">
        <v>37</v>
      </c>
      <c r="C44" t="s">
        <v>19</v>
      </c>
      <c r="D44" t="s">
        <v>19</v>
      </c>
      <c r="E44" t="s">
        <v>19</v>
      </c>
      <c r="F44" t="s">
        <v>18</v>
      </c>
      <c r="G44" s="6" t="s">
        <v>439</v>
      </c>
      <c r="H44" s="6" t="s">
        <v>439</v>
      </c>
      <c r="I44" s="6" t="s">
        <v>439</v>
      </c>
      <c r="J44" s="6" t="s">
        <v>439</v>
      </c>
      <c r="K44" s="6" t="s">
        <v>439</v>
      </c>
      <c r="L44" s="6" t="s">
        <v>141</v>
      </c>
    </row>
    <row r="45" spans="1:16" x14ac:dyDescent="0.25">
      <c r="A45">
        <v>8</v>
      </c>
      <c r="B45" t="s">
        <v>38</v>
      </c>
      <c r="C45" t="s">
        <v>18</v>
      </c>
      <c r="D45" t="s">
        <v>18</v>
      </c>
      <c r="E45" t="s">
        <v>18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s="6" t="s">
        <v>439</v>
      </c>
      <c r="L45" s="6" t="s">
        <v>148</v>
      </c>
    </row>
    <row r="46" spans="1:16" x14ac:dyDescent="0.25">
      <c r="A46">
        <v>9</v>
      </c>
      <c r="B46" t="s">
        <v>39</v>
      </c>
      <c r="C46" t="s">
        <v>19</v>
      </c>
      <c r="D46" t="s">
        <v>19</v>
      </c>
      <c r="E46" t="s">
        <v>18</v>
      </c>
      <c r="F46" t="s">
        <v>18</v>
      </c>
      <c r="G46" t="s">
        <v>18</v>
      </c>
      <c r="H46" t="s">
        <v>18</v>
      </c>
      <c r="I46" t="s">
        <v>19</v>
      </c>
      <c r="J46" t="s">
        <v>19</v>
      </c>
      <c r="K46" s="6" t="s">
        <v>439</v>
      </c>
      <c r="L46" s="6" t="s">
        <v>155</v>
      </c>
    </row>
    <row r="47" spans="1:16" x14ac:dyDescent="0.25">
      <c r="A47">
        <v>10</v>
      </c>
      <c r="B47" t="s">
        <v>40</v>
      </c>
      <c r="C47" t="s">
        <v>18</v>
      </c>
      <c r="D47" t="s">
        <v>18</v>
      </c>
      <c r="E47" t="s">
        <v>18</v>
      </c>
      <c r="F47" t="s">
        <v>18</v>
      </c>
      <c r="G47" s="6" t="s">
        <v>439</v>
      </c>
      <c r="H47" s="6" t="s">
        <v>439</v>
      </c>
      <c r="I47" s="6" t="s">
        <v>439</v>
      </c>
      <c r="J47" s="6" t="s">
        <v>439</v>
      </c>
      <c r="K47" s="6" t="s">
        <v>439</v>
      </c>
    </row>
    <row r="48" spans="1:16" x14ac:dyDescent="0.25">
      <c r="A48">
        <v>11</v>
      </c>
      <c r="B48" t="s">
        <v>41</v>
      </c>
      <c r="C48" t="s">
        <v>18</v>
      </c>
      <c r="D48" t="s">
        <v>19</v>
      </c>
      <c r="E48" t="s">
        <v>18</v>
      </c>
      <c r="F48" s="6" t="s">
        <v>439</v>
      </c>
      <c r="G48" s="6" t="s">
        <v>439</v>
      </c>
      <c r="H48" t="s">
        <v>19</v>
      </c>
      <c r="I48" s="6" t="s">
        <v>439</v>
      </c>
      <c r="J48" s="6" t="s">
        <v>439</v>
      </c>
      <c r="K48" s="6" t="s">
        <v>439</v>
      </c>
      <c r="L48" s="6" t="s">
        <v>167</v>
      </c>
    </row>
    <row r="49" spans="1:16" x14ac:dyDescent="0.25">
      <c r="A49">
        <v>12</v>
      </c>
      <c r="B49" t="s">
        <v>42</v>
      </c>
      <c r="C49" t="s">
        <v>19</v>
      </c>
      <c r="D49" t="s">
        <v>19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s="6" t="s">
        <v>439</v>
      </c>
      <c r="K49" s="6" t="s">
        <v>439</v>
      </c>
      <c r="L49" s="6" t="s">
        <v>165</v>
      </c>
    </row>
    <row r="50" spans="1:16" x14ac:dyDescent="0.25">
      <c r="A50">
        <v>13</v>
      </c>
      <c r="B50" t="s">
        <v>43</v>
      </c>
      <c r="C50" t="s">
        <v>19</v>
      </c>
      <c r="D50" t="s">
        <v>18</v>
      </c>
      <c r="E50" t="s">
        <v>18</v>
      </c>
      <c r="F50" t="s">
        <v>18</v>
      </c>
      <c r="G50" t="s">
        <v>18</v>
      </c>
      <c r="H50" t="s">
        <v>19</v>
      </c>
      <c r="I50" t="s">
        <v>19</v>
      </c>
      <c r="J50" s="6" t="s">
        <v>439</v>
      </c>
      <c r="K50" s="6" t="s">
        <v>439</v>
      </c>
      <c r="L50" s="6" t="s">
        <v>153</v>
      </c>
    </row>
    <row r="51" spans="1:16" x14ac:dyDescent="0.25">
      <c r="A51">
        <v>14</v>
      </c>
      <c r="B51" t="s">
        <v>44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19</v>
      </c>
      <c r="I51" t="s">
        <v>19</v>
      </c>
      <c r="J51" s="6" t="s">
        <v>439</v>
      </c>
      <c r="K51" s="6" t="s">
        <v>439</v>
      </c>
      <c r="L51" s="6" t="s">
        <v>153</v>
      </c>
    </row>
    <row r="52" spans="1:16" x14ac:dyDescent="0.25">
      <c r="A52">
        <v>15</v>
      </c>
      <c r="B52" t="s">
        <v>45</v>
      </c>
      <c r="C52" t="s">
        <v>18</v>
      </c>
      <c r="D52" t="s">
        <v>18</v>
      </c>
      <c r="E52" t="s">
        <v>18</v>
      </c>
      <c r="F52" t="s">
        <v>19</v>
      </c>
      <c r="G52" t="s">
        <v>19</v>
      </c>
      <c r="H52" t="s">
        <v>18</v>
      </c>
      <c r="I52" t="s">
        <v>19</v>
      </c>
      <c r="J52" s="6" t="s">
        <v>439</v>
      </c>
      <c r="K52" s="6" t="s">
        <v>439</v>
      </c>
      <c r="L52" s="7" t="s">
        <v>177</v>
      </c>
    </row>
    <row r="53" spans="1:16" x14ac:dyDescent="0.25">
      <c r="A53">
        <v>16</v>
      </c>
      <c r="B53" t="s">
        <v>46</v>
      </c>
      <c r="C53" t="s">
        <v>19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s="6" t="s">
        <v>439</v>
      </c>
      <c r="K53" s="6" t="s">
        <v>439</v>
      </c>
      <c r="L53" s="7" t="s">
        <v>124</v>
      </c>
    </row>
    <row r="54" spans="1:16" x14ac:dyDescent="0.25">
      <c r="A54">
        <v>17</v>
      </c>
    </row>
    <row r="55" spans="1:16" x14ac:dyDescent="0.25">
      <c r="A55">
        <v>18</v>
      </c>
    </row>
    <row r="56" spans="1:16" x14ac:dyDescent="0.25">
      <c r="A56">
        <v>19</v>
      </c>
    </row>
    <row r="57" spans="1:16" x14ac:dyDescent="0.25">
      <c r="A57">
        <v>20</v>
      </c>
    </row>
    <row r="58" spans="1:16" x14ac:dyDescent="0.25">
      <c r="B58" t="s">
        <v>21</v>
      </c>
      <c r="C58">
        <f t="shared" ref="C58:K58" si="1">COUNTIF(C38:C42,"√")/5</f>
        <v>0.8</v>
      </c>
      <c r="D58">
        <f t="shared" si="1"/>
        <v>0.8</v>
      </c>
      <c r="E58">
        <f t="shared" si="1"/>
        <v>0</v>
      </c>
      <c r="F58">
        <f t="shared" si="1"/>
        <v>0.2</v>
      </c>
      <c r="G58">
        <f t="shared" si="1"/>
        <v>0</v>
      </c>
      <c r="H58">
        <f t="shared" si="1"/>
        <v>0.2</v>
      </c>
      <c r="I58">
        <f t="shared" si="1"/>
        <v>0.2</v>
      </c>
      <c r="J58">
        <f t="shared" si="1"/>
        <v>0</v>
      </c>
      <c r="K58">
        <f t="shared" si="1"/>
        <v>0</v>
      </c>
      <c r="M58">
        <f>(PRODUCT(M38:M42))^(1/5)</f>
        <v>0.92914210650153106</v>
      </c>
      <c r="N58">
        <f>(PRODUCT(N38:N42))^(1/5)</f>
        <v>1.1574610693684935</v>
      </c>
      <c r="O58">
        <f>AVERAGE(O38:O42)</f>
        <v>-3.191785828873437E-2</v>
      </c>
      <c r="P58">
        <f>AVERAGE(P38:P42)</f>
        <v>0.15893064359913059</v>
      </c>
    </row>
    <row r="59" spans="1:16" x14ac:dyDescent="0.25">
      <c r="B59" t="s">
        <v>22</v>
      </c>
    </row>
    <row r="60" spans="1:16" x14ac:dyDescent="0.25">
      <c r="B60" t="s">
        <v>23</v>
      </c>
      <c r="O60">
        <f>_xlfn.STDEV.P(O38:O42)</f>
        <v>1.0711345602652058</v>
      </c>
      <c r="P60">
        <f>_xlfn.STDEV.P(P38:P42)</f>
        <v>1.0625994875107527</v>
      </c>
    </row>
  </sheetData>
  <mergeCells count="8">
    <mergeCell ref="A2:A5"/>
    <mergeCell ref="B2:K2"/>
    <mergeCell ref="M2:N4"/>
    <mergeCell ref="O2:O4"/>
    <mergeCell ref="A34:A37"/>
    <mergeCell ref="B34:K34"/>
    <mergeCell ref="M34:N35"/>
    <mergeCell ref="O34:P3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13</vt:lpstr>
      <vt:lpstr>14</vt:lpstr>
      <vt:lpstr>15</vt:lpstr>
      <vt:lpstr>16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18813179176@163.com</dc:creator>
  <cp:lastModifiedBy>Liu</cp:lastModifiedBy>
  <dcterms:created xsi:type="dcterms:W3CDTF">2018-11-06T05:52:35Z</dcterms:created>
  <dcterms:modified xsi:type="dcterms:W3CDTF">2018-12-03T02:13:03Z</dcterms:modified>
</cp:coreProperties>
</file>