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Jonnas skit\Plugg\Exjobb\Kod\GitHub\BachelorDegreeProjectIT2021\"/>
    </mc:Choice>
  </mc:AlternateContent>
  <xr:revisionPtr revIDLastSave="300" documentId="8_{0F403D34-578A-4C29-8FF4-EE61CE159142}" xr6:coauthVersionLast="45" xr6:coauthVersionMax="45" xr10:uidLastSave="{C864D270-9050-4F80-9495-601FBE3703F5}"/>
  <bookViews>
    <workbookView xWindow="-120" yWindow="-120" windowWidth="29040" windowHeight="15840" activeTab="2" xr2:uid="{AD91D73C-E77C-4A10-B30A-D46D165E264F}"/>
  </bookViews>
  <sheets>
    <sheet name="Pilot" sheetId="1" r:id="rId1"/>
    <sheet name="Pilot refined" sheetId="2" r:id="rId2"/>
    <sheet name="Bar draf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C26" i="3"/>
  <c r="C25" i="3"/>
  <c r="C24" i="3"/>
  <c r="B25" i="3"/>
  <c r="B27" i="3"/>
  <c r="B26" i="3"/>
  <c r="B24" i="3"/>
  <c r="J6" i="2"/>
  <c r="G6" i="2"/>
  <c r="D6" i="2"/>
  <c r="J5" i="2"/>
  <c r="G5" i="2"/>
  <c r="D5" i="2"/>
  <c r="G4" i="2"/>
  <c r="D4" i="2"/>
  <c r="J3" i="2"/>
  <c r="G3" i="2"/>
  <c r="D3" i="2"/>
  <c r="J6" i="1" l="1"/>
  <c r="J5" i="1"/>
  <c r="J3" i="1"/>
  <c r="G6" i="1" l="1"/>
  <c r="G5" i="1"/>
  <c r="G4" i="1"/>
  <c r="G3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tc={F40E47A9-81FA-4E37-9CEE-BD43BBD2638F}</author>
    <author>tc={8BD14EC1-E118-4305-AE63-E2BF47D39A4F}</author>
    <author>tc={5AF80336-FF07-4401-ADC8-E94CB4F1A8F8}</author>
    <author>tc={7A0A4ADB-76E3-4819-B0D4-A86BE2CFAB87}</author>
    <author>tc={349880BF-5948-4602-95C5-5551AFE1CF71}</author>
    <author>tc={1798A34A-6BC4-4D6A-8E4B-3FC4C5859178}</author>
    <author>tc={91C54B47-FAAB-462A-BB89-0375DDAA06D1}</author>
    <author>tc={240DDF36-E972-4643-934C-7F1BD14B5CD6}</author>
    <author>tc={63A98197-3D95-460C-A247-ADF09D7BA27E}</author>
    <author>tc={40988330-D271-47B5-A3FD-0C5D2A74EF21}</author>
    <author>tc={AA1B572C-811E-4F2A-A8D8-9F338134F12C}</author>
  </authors>
  <commentList>
    <comment ref="B2" authorId="0" shapeId="0" xr:uid="{F40E47A9-81FA-4E37-9CEE-BD43BBD2638F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C2" authorId="1" shapeId="0" xr:uid="{8BD14EC1-E118-4305-AE63-E2BF47D39A4F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E2" authorId="2" shapeId="0" xr:uid="{5AF80336-FF07-4401-ADC8-E94CB4F1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F2" authorId="3" shapeId="0" xr:uid="{7A0A4ADB-76E3-4819-B0D4-A86BE2CFAB87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H2" authorId="4" shapeId="0" xr:uid="{349880BF-5948-4602-95C5-5551AFE1CF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I2" authorId="5" shapeId="0" xr:uid="{1798A34A-6BC4-4D6A-8E4B-3FC4C5859178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K2" authorId="6" shapeId="0" xr:uid="{91C54B47-FAAB-462A-BB89-0375DDAA06D1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L2" authorId="7" shapeId="0" xr:uid="{240DDF36-E972-4643-934C-7F1BD14B5CD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J3" authorId="8" shapeId="0" xr:uid="{63A98197-3D95-460C-A247-ADF09D7BA27E}">
      <text>
        <t>[Threaded comment]
Your version of Excel allows you to read this threaded comment; however, any edits to it will get removed if the file is opened in a newer version of Excel. Learn more: https://go.microsoft.com/fwlink/?linkid=870924
Comment:
    "Problem uppstod med den här körningen av Lighthouse.
Sidan lästes in för långsamt för att slutföra sidhämtningen inom tidsgränsen. Resultatet kan vara ofullständigt."</t>
      </text>
    </comment>
    <comment ref="J4" authorId="9" shapeId="0" xr:uid="{40988330-D271-47B5-A3FD-0C5D2A74EF21}">
      <text>
        <t>[Threaded comment]
Your version of Excel allows you to read this threaded comment; however, any edits to it will get removed if the file is opened in a newer version of Excel. Learn more: https://go.microsoft.com/fwlink/?linkid=870924
Comment:
    broken. Need to fix errors from original code and redo all of these</t>
      </text>
    </comment>
    <comment ref="A5" authorId="10" shapeId="0" xr:uid="{AA1B572C-811E-4F2A-A8D8-9F338134F12C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show all values. Should fix and re-measure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tc={FD8FDA2B-D1F7-4BCB-901A-53E7A80CD26E}</author>
    <author>tc={EAC6F5C2-78BE-4436-97A2-205866F2DB9D}</author>
    <author>tc={0A58BB3F-A02B-4941-8DD1-FC4FD690D020}</author>
    <author>tc={8DA41405-3494-40C1-92B8-F0B9643779FD}</author>
    <author>tc={1CB311E2-7FB3-4D1F-B2BA-2850056C4D83}</author>
    <author>tc={4425FFB4-C5B6-47B8-8832-7B8E94AC58C6}</author>
    <author>tc={0B7F4F49-9D4E-417E-916F-5A80018F032A}</author>
    <author>tc={BA8022B8-13A9-40A7-85BD-B89BED3BC872}</author>
    <author>tc={B3D0AB29-F747-4F17-803A-1D7C24EE222D}</author>
  </authors>
  <commentList>
    <comment ref="B2" authorId="0" shapeId="0" xr:uid="{FD8FDA2B-D1F7-4BCB-901A-53E7A80CD26E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C2" authorId="1" shapeId="0" xr:uid="{EAC6F5C2-78BE-4436-97A2-205866F2DB9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E2" authorId="2" shapeId="0" xr:uid="{0A58BB3F-A02B-4941-8DD1-FC4FD690D02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F2" authorId="3" shapeId="0" xr:uid="{8DA41405-3494-40C1-92B8-F0B9643779F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H2" authorId="4" shapeId="0" xr:uid="{1CB311E2-7FB3-4D1F-B2BA-2850056C4D83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count ACTUAL render time, also the animation takes time. Need to look into other solutions</t>
      </text>
    </comment>
    <comment ref="I2" authorId="5" shapeId="0" xr:uid="{4425FFB4-C5B6-47B8-8832-7B8E94AC58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onenote for details</t>
      </text>
    </comment>
    <comment ref="J3" authorId="6" shapeId="0" xr:uid="{0B7F4F49-9D4E-417E-916F-5A80018F032A}">
      <text>
        <t>[Threaded comment]
Your version of Excel allows you to read this threaded comment; however, any edits to it will get removed if the file is opened in a newer version of Excel. Learn more: https://go.microsoft.com/fwlink/?linkid=870924
Comment:
    "Problem uppstod med den här körningen av Lighthouse.
Sidan lästes in för långsamt för att slutföra sidhämtningen inom tidsgränsen. Resultatet kan vara ofullständigt."</t>
      </text>
    </comment>
    <comment ref="J4" authorId="7" shapeId="0" xr:uid="{BA8022B8-13A9-40A7-85BD-B89BED3B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broken. Need to fix errors from original code and redo all of these</t>
      </text>
    </comment>
    <comment ref="A5" authorId="8" shapeId="0" xr:uid="{B3D0AB29-F747-4F17-803A-1D7C24EE222D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show all values. Should fix and re-measure</t>
      </text>
    </comment>
  </commentList>
</comments>
</file>

<file path=xl/sharedStrings.xml><?xml version="1.0" encoding="utf-8"?>
<sst xmlns="http://schemas.openxmlformats.org/spreadsheetml/2006/main" count="68" uniqueCount="29">
  <si>
    <t>ApexCharts</t>
  </si>
  <si>
    <t>Frappe Charts</t>
  </si>
  <si>
    <t>Google Charts</t>
  </si>
  <si>
    <t>TeeChart JS</t>
  </si>
  <si>
    <t>1k</t>
  </si>
  <si>
    <t>5k</t>
  </si>
  <si>
    <t>10k</t>
  </si>
  <si>
    <t>One measurement per library only</t>
  </si>
  <si>
    <t>Unit: ms, rounded to whole number</t>
  </si>
  <si>
    <t>Bar charts only, settings barely touched</t>
  </si>
  <si>
    <t>Shift+f5 done before each measurement to ignore cached content</t>
  </si>
  <si>
    <t>Other browser windows and other applications are open - real test will be done on a separate machine</t>
  </si>
  <si>
    <t>console.time</t>
  </si>
  <si>
    <t>Small (~131)</t>
  </si>
  <si>
    <t>Datasets not exact size - probably 1 less because of headings</t>
  </si>
  <si>
    <t>devtools performance</t>
  </si>
  <si>
    <t>Lighthouse rounds to seconds with one decimal</t>
  </si>
  <si>
    <t>Done in incognito window in chrome</t>
  </si>
  <si>
    <t>Lighthouse (time to interactive)</t>
  </si>
  <si>
    <t>Console.time</t>
  </si>
  <si>
    <t>Devtools performance</t>
  </si>
  <si>
    <t>-</t>
  </si>
  <si>
    <t>Decision: run lighthouse 5 times manually</t>
  </si>
  <si>
    <t>TeeChartJS</t>
  </si>
  <si>
    <t>Amount of data points</t>
  </si>
  <si>
    <t>Time measured with lighthouse - time to interactive. Done 5 times</t>
  </si>
  <si>
    <t>Other apps and browser windows are running - first test only</t>
  </si>
  <si>
    <t>Bar charts only</t>
  </si>
  <si>
    <t>Time is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</si>
</sst>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3" fillId="0" borderId="0" xfId="0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Pilot!$B$24:$B$25</c:f>
              <c:strCache>
                <c:ptCount val="2"/>
                <c:pt idx="0">
                  <c:v>Console.time</c:v>
                </c:pt>
                <c:pt idx="1">
                  <c:v>131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Pilot!$A$26:$A$29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Pilot!$B$26:$B$29</c:f>
              <c:numCache>
                <c:formatCode>General</c:formatCode>
                <c:ptCount val="4"/>
                <c:pt idx="0">
                  <c:v>116</c:v>
                </c:pt>
                <c:pt idx="1">
                  <c:v>71</c:v>
                </c:pt>
                <c:pt idx="2">
                  <c:v>62</c:v>
                </c:pt>
                <c:pt idx="3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4768-AA79-3F88636CDBEE}"/>
            </c:ext>
          </c:extLst>
        </c:ser>
        <c:ser>
          <c:idx val="1"/>
          <c:order val="1"/>
          <c:tx>
            <c:strRef>
              <c:f>Pilot!$C$24:$C$25</c:f>
              <c:strCache>
                <c:ptCount val="2"/>
                <c:pt idx="0">
                  <c:v>Console.time</c:v>
                </c:pt>
                <c:pt idx="1">
                  <c:v>1k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Pilot!$A$26:$A$29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Pilot!$C$26:$C$29</c:f>
              <c:numCache>
                <c:formatCode>General</c:formatCode>
                <c:ptCount val="4"/>
                <c:pt idx="0">
                  <c:v>168</c:v>
                </c:pt>
                <c:pt idx="1">
                  <c:v>71</c:v>
                </c:pt>
                <c:pt idx="2">
                  <c:v>57</c:v>
                </c:pt>
                <c:pt idx="3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B-4768-AA79-3F88636CDBEE}"/>
            </c:ext>
          </c:extLst>
        </c:ser>
        <c:ser>
          <c:idx val="2"/>
          <c:order val="2"/>
          <c:tx>
            <c:strRef>
              <c:f>Pilot!$D$24:$D$25</c:f>
              <c:strCache>
                <c:ptCount val="2"/>
                <c:pt idx="0">
                  <c:v>Devtools performance</c:v>
                </c:pt>
                <c:pt idx="1">
                  <c:v>131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Pilot!$A$26:$A$29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Pilot!$D$26:$D$29</c:f>
              <c:numCache>
                <c:formatCode>General</c:formatCode>
                <c:ptCount val="4"/>
                <c:pt idx="0">
                  <c:v>2043</c:v>
                </c:pt>
                <c:pt idx="1">
                  <c:v>13515</c:v>
                </c:pt>
                <c:pt idx="2">
                  <c:v>5183</c:v>
                </c:pt>
                <c:pt idx="3">
                  <c:v>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B-4768-AA79-3F88636CDBEE}"/>
            </c:ext>
          </c:extLst>
        </c:ser>
        <c:ser>
          <c:idx val="3"/>
          <c:order val="3"/>
          <c:tx>
            <c:strRef>
              <c:f>Pilot!$E$24:$E$25</c:f>
              <c:strCache>
                <c:ptCount val="2"/>
                <c:pt idx="0">
                  <c:v>Devtools performance</c:v>
                </c:pt>
                <c:pt idx="1">
                  <c:v>1k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Pilot!$A$26:$A$29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Pilot!$E$26:$E$29</c:f>
              <c:numCache>
                <c:formatCode>General</c:formatCode>
                <c:ptCount val="4"/>
                <c:pt idx="0">
                  <c:v>5492</c:v>
                </c:pt>
                <c:pt idx="1">
                  <c:v>5139</c:v>
                </c:pt>
                <c:pt idx="2">
                  <c:v>2175</c:v>
                </c:pt>
                <c:pt idx="3">
                  <c:v>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B-4768-AA79-3F88636C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7872"/>
        <c:axId val="617898856"/>
      </c:barChart>
      <c:catAx>
        <c:axId val="6178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8856"/>
        <c:crosses val="autoZero"/>
        <c:auto val="1"/>
        <c:lblAlgn val="ctr"/>
        <c:lblOffset val="100"/>
        <c:noMultiLvlLbl val="0"/>
      </c:catAx>
      <c:valAx>
        <c:axId val="6178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Pilot!$E$2</c:f>
              <c:strCache>
                <c:ptCount val="1"/>
                <c:pt idx="0">
                  <c:v>console.time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Pilot!$E$3:$E$6</c:f>
              <c:numCache>
                <c:formatCode>General</c:formatCode>
                <c:ptCount val="4"/>
                <c:pt idx="0">
                  <c:v>168</c:v>
                </c:pt>
                <c:pt idx="1">
                  <c:v>71</c:v>
                </c:pt>
                <c:pt idx="2">
                  <c:v>57</c:v>
                </c:pt>
                <c:pt idx="3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C-412A-A32D-BA5F653D8AEB}"/>
            </c:ext>
          </c:extLst>
        </c:ser>
        <c:ser>
          <c:idx val="1"/>
          <c:order val="1"/>
          <c:tx>
            <c:strRef>
              <c:f>Pilot!$F$2</c:f>
              <c:strCache>
                <c:ptCount val="1"/>
                <c:pt idx="0">
                  <c:v>devtools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Pilot!$F$3:$F$6</c:f>
              <c:numCache>
                <c:formatCode>General</c:formatCode>
                <c:ptCount val="4"/>
                <c:pt idx="0">
                  <c:v>5492</c:v>
                </c:pt>
                <c:pt idx="1">
                  <c:v>5139</c:v>
                </c:pt>
                <c:pt idx="2">
                  <c:v>2175</c:v>
                </c:pt>
                <c:pt idx="3">
                  <c:v>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C-412A-A32D-BA5F653D8AEB}"/>
            </c:ext>
          </c:extLst>
        </c:ser>
        <c:ser>
          <c:idx val="2"/>
          <c:order val="2"/>
          <c:tx>
            <c:strRef>
              <c:f>Pilot!$G$2</c:f>
              <c:strCache>
                <c:ptCount val="1"/>
                <c:pt idx="0">
                  <c:v>Lighthouse (time to interactive)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Pilot!$G$3:$G$6</c:f>
              <c:numCache>
                <c:formatCode>General</c:formatCode>
                <c:ptCount val="4"/>
                <c:pt idx="0">
                  <c:v>7200</c:v>
                </c:pt>
                <c:pt idx="1">
                  <c:v>10100</c:v>
                </c:pt>
                <c:pt idx="2">
                  <c:v>1600</c:v>
                </c:pt>
                <c:pt idx="3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C-412A-A32D-BA5F653D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852616"/>
        <c:axId val="631852944"/>
      </c:barChart>
      <c:catAx>
        <c:axId val="6318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2944"/>
        <c:crosses val="autoZero"/>
        <c:auto val="1"/>
        <c:lblAlgn val="ctr"/>
        <c:lblOffset val="100"/>
        <c:noMultiLvlLbl val="0"/>
      </c:catAx>
      <c:valAx>
        <c:axId val="6318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Pilot!$B$2</c:f>
              <c:strCache>
                <c:ptCount val="1"/>
                <c:pt idx="0">
                  <c:v>console.time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Pilot!$B$3:$B$6</c:f>
              <c:numCache>
                <c:formatCode>General</c:formatCode>
                <c:ptCount val="4"/>
                <c:pt idx="0">
                  <c:v>116</c:v>
                </c:pt>
                <c:pt idx="1">
                  <c:v>71</c:v>
                </c:pt>
                <c:pt idx="2">
                  <c:v>62</c:v>
                </c:pt>
                <c:pt idx="3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4-4C25-B7BE-6071ABF7FCC3}"/>
            </c:ext>
          </c:extLst>
        </c:ser>
        <c:ser>
          <c:idx val="1"/>
          <c:order val="1"/>
          <c:tx>
            <c:strRef>
              <c:f>Pilot!$C$2</c:f>
              <c:strCache>
                <c:ptCount val="1"/>
                <c:pt idx="0">
                  <c:v>devtools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Pilot!$C$3:$C$6</c:f>
              <c:numCache>
                <c:formatCode>General</c:formatCode>
                <c:ptCount val="4"/>
                <c:pt idx="0">
                  <c:v>2043</c:v>
                </c:pt>
                <c:pt idx="1">
                  <c:v>13515</c:v>
                </c:pt>
                <c:pt idx="2">
                  <c:v>5183</c:v>
                </c:pt>
                <c:pt idx="3">
                  <c:v>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4-4C25-B7BE-6071ABF7FCC3}"/>
            </c:ext>
          </c:extLst>
        </c:ser>
        <c:ser>
          <c:idx val="2"/>
          <c:order val="2"/>
          <c:tx>
            <c:strRef>
              <c:f>Pilot!$D$2</c:f>
              <c:strCache>
                <c:ptCount val="1"/>
                <c:pt idx="0">
                  <c:v>Lighthouse (time to interactive)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Pilot!$D$3:$D$6</c:f>
              <c:numCache>
                <c:formatCode>General</c:formatCode>
                <c:ptCount val="4"/>
                <c:pt idx="0">
                  <c:v>1400</c:v>
                </c:pt>
                <c:pt idx="1">
                  <c:v>1700</c:v>
                </c:pt>
                <c:pt idx="2">
                  <c:v>900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4-4C25-B7BE-6071ABF7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982248"/>
        <c:axId val="635982576"/>
      </c:barChart>
      <c:catAx>
        <c:axId val="63598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82576"/>
        <c:crosses val="autoZero"/>
        <c:auto val="1"/>
        <c:lblAlgn val="ctr"/>
        <c:lblOffset val="100"/>
        <c:noMultiLvlLbl val="0"/>
      </c:catAx>
      <c:valAx>
        <c:axId val="63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8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Pilot!$H$2</c:f>
              <c:strCache>
                <c:ptCount val="1"/>
                <c:pt idx="0">
                  <c:v>console.time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Pilot!$H$3:$H$6</c:f>
              <c:numCache>
                <c:formatCode>General</c:formatCode>
                <c:ptCount val="4"/>
                <c:pt idx="0">
                  <c:v>162</c:v>
                </c:pt>
                <c:pt idx="1">
                  <c:v>73</c:v>
                </c:pt>
                <c:pt idx="2">
                  <c:v>142</c:v>
                </c:pt>
                <c:pt idx="3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302-AF23-FA9BB9BA3966}"/>
            </c:ext>
          </c:extLst>
        </c:ser>
        <c:ser>
          <c:idx val="1"/>
          <c:order val="1"/>
          <c:tx>
            <c:strRef>
              <c:f>Pilot!$I$2</c:f>
              <c:strCache>
                <c:ptCount val="1"/>
                <c:pt idx="0">
                  <c:v>devtools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Pilot!$I$3:$I$6</c:f>
              <c:numCache>
                <c:formatCode>General</c:formatCode>
                <c:ptCount val="4"/>
                <c:pt idx="0">
                  <c:v>5408</c:v>
                </c:pt>
                <c:pt idx="1">
                  <c:v>5165</c:v>
                </c:pt>
                <c:pt idx="2">
                  <c:v>5664</c:v>
                </c:pt>
                <c:pt idx="3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6-4302-AF23-FA9BB9BA3966}"/>
            </c:ext>
          </c:extLst>
        </c:ser>
        <c:ser>
          <c:idx val="2"/>
          <c:order val="2"/>
          <c:tx>
            <c:strRef>
              <c:f>Pilot!$J$2</c:f>
              <c:strCache>
                <c:ptCount val="1"/>
                <c:pt idx="0">
                  <c:v>Lighthouse (time to interactive)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Pilot!$A$3:$A$6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 JS</c:v>
                </c:pt>
              </c:strCache>
            </c:strRef>
          </c:cat>
          <c:val>
            <c:numRef>
              <c:f>Pilot!$J$3:$J$6</c:f>
              <c:numCache>
                <c:formatCode>General</c:formatCode>
                <c:ptCount val="4"/>
                <c:pt idx="0">
                  <c:v>21700</c:v>
                </c:pt>
                <c:pt idx="1">
                  <c:v>0</c:v>
                </c:pt>
                <c:pt idx="2">
                  <c:v>11400</c:v>
                </c:pt>
                <c:pt idx="3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6-4302-AF23-FA9BB9BA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836616"/>
        <c:axId val="633836944"/>
      </c:barChart>
      <c:catAx>
        <c:axId val="63383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36944"/>
        <c:crosses val="autoZero"/>
        <c:auto val="1"/>
        <c:lblAlgn val="ctr"/>
        <c:lblOffset val="100"/>
        <c:noMultiLvlLbl val="0"/>
      </c:catAx>
      <c:valAx>
        <c:axId val="6338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3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'Pilot refined'!$A$3</c:f>
              <c:strCache>
                <c:ptCount val="1"/>
                <c:pt idx="0">
                  <c:v>ApexCharts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'Pilot refined'!$B$1:$J$2</c:f>
              <c:multiLvlStrCache>
                <c:ptCount val="9"/>
                <c:lvl>
                  <c:pt idx="0">
                    <c:v>console.time</c:v>
                  </c:pt>
                  <c:pt idx="1">
                    <c:v>devtools performance</c:v>
                  </c:pt>
                  <c:pt idx="2">
                    <c:v>Lighthouse (time to interactive)</c:v>
                  </c:pt>
                  <c:pt idx="3">
                    <c:v>console.time</c:v>
                  </c:pt>
                  <c:pt idx="4">
                    <c:v>devtools performance</c:v>
                  </c:pt>
                  <c:pt idx="5">
                    <c:v>Lighthouse (time to interactive)</c:v>
                  </c:pt>
                  <c:pt idx="6">
                    <c:v>console.time</c:v>
                  </c:pt>
                  <c:pt idx="7">
                    <c:v>devtools performance</c:v>
                  </c:pt>
                  <c:pt idx="8">
                    <c:v>Lighthouse (time to interactive)</c:v>
                  </c:pt>
                </c:lvl>
                <c:lvl>
                  <c:pt idx="0">
                    <c:v>Small (~131)</c:v>
                  </c:pt>
                  <c:pt idx="3">
                    <c:v>1k</c:v>
                  </c:pt>
                  <c:pt idx="6">
                    <c:v>5k</c:v>
                  </c:pt>
                </c:lvl>
              </c:multiLvlStrCache>
            </c:multiLvlStrRef>
          </c:cat>
          <c:val>
            <c:numRef>
              <c:f>'Pilot refined'!$B$3:$J$3</c:f>
              <c:numCache>
                <c:formatCode>General</c:formatCode>
                <c:ptCount val="9"/>
                <c:pt idx="0">
                  <c:v>116</c:v>
                </c:pt>
                <c:pt idx="1">
                  <c:v>2043</c:v>
                </c:pt>
                <c:pt idx="2">
                  <c:v>1400</c:v>
                </c:pt>
                <c:pt idx="3">
                  <c:v>168</c:v>
                </c:pt>
                <c:pt idx="4">
                  <c:v>5492</c:v>
                </c:pt>
                <c:pt idx="5">
                  <c:v>7200</c:v>
                </c:pt>
                <c:pt idx="6">
                  <c:v>162</c:v>
                </c:pt>
                <c:pt idx="7">
                  <c:v>5408</c:v>
                </c:pt>
                <c:pt idx="8">
                  <c:v>21700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E-4FFB-8D82-D12F2E7EB9FE}"/>
            </c:ext>
          </c:extLst>
        </c:ser>
        <c:ser>
          <c:idx val="1"/>
          <c:order val="1"/>
          <c:tx>
            <c:strRef>
              <c:f>'Pilot refined'!$A$4</c:f>
              <c:strCache>
                <c:ptCount val="1"/>
                <c:pt idx="0">
                  <c:v>Frappe Charts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'Pilot refined'!$B$1:$J$2</c:f>
              <c:multiLvlStrCache>
                <c:ptCount val="9"/>
                <c:lvl>
                  <c:pt idx="0">
                    <c:v>console.time</c:v>
                  </c:pt>
                  <c:pt idx="1">
                    <c:v>devtools performance</c:v>
                  </c:pt>
                  <c:pt idx="2">
                    <c:v>Lighthouse (time to interactive)</c:v>
                  </c:pt>
                  <c:pt idx="3">
                    <c:v>console.time</c:v>
                  </c:pt>
                  <c:pt idx="4">
                    <c:v>devtools performance</c:v>
                  </c:pt>
                  <c:pt idx="5">
                    <c:v>Lighthouse (time to interactive)</c:v>
                  </c:pt>
                  <c:pt idx="6">
                    <c:v>console.time</c:v>
                  </c:pt>
                  <c:pt idx="7">
                    <c:v>devtools performance</c:v>
                  </c:pt>
                  <c:pt idx="8">
                    <c:v>Lighthouse (time to interactive)</c:v>
                  </c:pt>
                </c:lvl>
                <c:lvl>
                  <c:pt idx="0">
                    <c:v>Small (~131)</c:v>
                  </c:pt>
                  <c:pt idx="3">
                    <c:v>1k</c:v>
                  </c:pt>
                  <c:pt idx="6">
                    <c:v>5k</c:v>
                  </c:pt>
                </c:lvl>
              </c:multiLvlStrCache>
            </c:multiLvlStrRef>
          </c:cat>
          <c:val>
            <c:numRef>
              <c:f>'Pilot refined'!$B$4:$J$4</c:f>
              <c:numCache>
                <c:formatCode>General</c:formatCode>
                <c:ptCount val="9"/>
                <c:pt idx="0">
                  <c:v>71</c:v>
                </c:pt>
                <c:pt idx="1">
                  <c:v>13515</c:v>
                </c:pt>
                <c:pt idx="2">
                  <c:v>1700</c:v>
                </c:pt>
                <c:pt idx="3">
                  <c:v>71</c:v>
                </c:pt>
                <c:pt idx="4">
                  <c:v>5139</c:v>
                </c:pt>
                <c:pt idx="5">
                  <c:v>10100</c:v>
                </c:pt>
                <c:pt idx="6">
                  <c:v>73</c:v>
                </c:pt>
                <c:pt idx="7">
                  <c:v>5165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E-4FFB-8D82-D12F2E7EB9FE}"/>
            </c:ext>
          </c:extLst>
        </c:ser>
        <c:ser>
          <c:idx val="2"/>
          <c:order val="2"/>
          <c:tx>
            <c:strRef>
              <c:f>'Pilot refined'!$A$5</c:f>
              <c:strCache>
                <c:ptCount val="1"/>
                <c:pt idx="0">
                  <c:v>Google Charts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'Pilot refined'!$B$1:$J$2</c:f>
              <c:multiLvlStrCache>
                <c:ptCount val="9"/>
                <c:lvl>
                  <c:pt idx="0">
                    <c:v>console.time</c:v>
                  </c:pt>
                  <c:pt idx="1">
                    <c:v>devtools performance</c:v>
                  </c:pt>
                  <c:pt idx="2">
                    <c:v>Lighthouse (time to interactive)</c:v>
                  </c:pt>
                  <c:pt idx="3">
                    <c:v>console.time</c:v>
                  </c:pt>
                  <c:pt idx="4">
                    <c:v>devtools performance</c:v>
                  </c:pt>
                  <c:pt idx="5">
                    <c:v>Lighthouse (time to interactive)</c:v>
                  </c:pt>
                  <c:pt idx="6">
                    <c:v>console.time</c:v>
                  </c:pt>
                  <c:pt idx="7">
                    <c:v>devtools performance</c:v>
                  </c:pt>
                  <c:pt idx="8">
                    <c:v>Lighthouse (time to interactive)</c:v>
                  </c:pt>
                </c:lvl>
                <c:lvl>
                  <c:pt idx="0">
                    <c:v>Small (~131)</c:v>
                  </c:pt>
                  <c:pt idx="3">
                    <c:v>1k</c:v>
                  </c:pt>
                  <c:pt idx="6">
                    <c:v>5k</c:v>
                  </c:pt>
                </c:lvl>
              </c:multiLvlStrCache>
            </c:multiLvlStrRef>
          </c:cat>
          <c:val>
            <c:numRef>
              <c:f>'Pilot refined'!$B$5:$J$5</c:f>
              <c:numCache>
                <c:formatCode>General</c:formatCode>
                <c:ptCount val="9"/>
                <c:pt idx="0">
                  <c:v>62</c:v>
                </c:pt>
                <c:pt idx="1">
                  <c:v>5183</c:v>
                </c:pt>
                <c:pt idx="2">
                  <c:v>900</c:v>
                </c:pt>
                <c:pt idx="3">
                  <c:v>57</c:v>
                </c:pt>
                <c:pt idx="4">
                  <c:v>2175</c:v>
                </c:pt>
                <c:pt idx="5">
                  <c:v>1600</c:v>
                </c:pt>
                <c:pt idx="6">
                  <c:v>142</c:v>
                </c:pt>
                <c:pt idx="7">
                  <c:v>5664</c:v>
                </c:pt>
                <c:pt idx="8">
                  <c:v>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E-4FFB-8D82-D12F2E7EB9FE}"/>
            </c:ext>
          </c:extLst>
        </c:ser>
        <c:ser>
          <c:idx val="3"/>
          <c:order val="3"/>
          <c:tx>
            <c:strRef>
              <c:f>'Pilot refined'!$A$6</c:f>
              <c:strCache>
                <c:ptCount val="1"/>
                <c:pt idx="0">
                  <c:v>TeeChart JS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'Pilot refined'!$B$1:$J$2</c:f>
              <c:multiLvlStrCache>
                <c:ptCount val="9"/>
                <c:lvl>
                  <c:pt idx="0">
                    <c:v>console.time</c:v>
                  </c:pt>
                  <c:pt idx="1">
                    <c:v>devtools performance</c:v>
                  </c:pt>
                  <c:pt idx="2">
                    <c:v>Lighthouse (time to interactive)</c:v>
                  </c:pt>
                  <c:pt idx="3">
                    <c:v>console.time</c:v>
                  </c:pt>
                  <c:pt idx="4">
                    <c:v>devtools performance</c:v>
                  </c:pt>
                  <c:pt idx="5">
                    <c:v>Lighthouse (time to interactive)</c:v>
                  </c:pt>
                  <c:pt idx="6">
                    <c:v>console.time</c:v>
                  </c:pt>
                  <c:pt idx="7">
                    <c:v>devtools performance</c:v>
                  </c:pt>
                  <c:pt idx="8">
                    <c:v>Lighthouse (time to interactive)</c:v>
                  </c:pt>
                </c:lvl>
                <c:lvl>
                  <c:pt idx="0">
                    <c:v>Small (~131)</c:v>
                  </c:pt>
                  <c:pt idx="3">
                    <c:v>1k</c:v>
                  </c:pt>
                  <c:pt idx="6">
                    <c:v>5k</c:v>
                  </c:pt>
                </c:lvl>
              </c:multiLvlStrCache>
            </c:multiLvlStrRef>
          </c:cat>
          <c:val>
            <c:numRef>
              <c:f>'Pilot refined'!$B$6:$J$6</c:f>
              <c:numCache>
                <c:formatCode>General</c:formatCode>
                <c:ptCount val="9"/>
                <c:pt idx="0">
                  <c:v>646</c:v>
                </c:pt>
                <c:pt idx="1">
                  <c:v>5111</c:v>
                </c:pt>
                <c:pt idx="2">
                  <c:v>600</c:v>
                </c:pt>
                <c:pt idx="3">
                  <c:v>646</c:v>
                </c:pt>
                <c:pt idx="4">
                  <c:v>5098</c:v>
                </c:pt>
                <c:pt idx="5">
                  <c:v>1300</c:v>
                </c:pt>
                <c:pt idx="6">
                  <c:v>664</c:v>
                </c:pt>
                <c:pt idx="7">
                  <c:v>603</c:v>
                </c:pt>
                <c:pt idx="8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E-4FFB-8D82-D12F2E7E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139896"/>
        <c:axId val="726140880"/>
      </c:barChart>
      <c:catAx>
        <c:axId val="7261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40880"/>
        <c:crosses val="autoZero"/>
        <c:auto val="1"/>
        <c:lblAlgn val="ctr"/>
        <c:lblOffset val="100"/>
        <c:noMultiLvlLbl val="0"/>
      </c:catAx>
      <c:valAx>
        <c:axId val="7261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3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</a:t>
            </a:r>
            <a:r>
              <a:rPr lang="en-US" baseline="0"/>
              <a:t> time 100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draft1'!$A$24:$A$27</c:f>
              <c:strCache>
                <c:ptCount val="4"/>
                <c:pt idx="0">
                  <c:v>ApexCharts</c:v>
                </c:pt>
                <c:pt idx="1">
                  <c:v>Frappe Charts</c:v>
                </c:pt>
                <c:pt idx="2">
                  <c:v>Google Charts</c:v>
                </c:pt>
                <c:pt idx="3">
                  <c:v>TeeChartJS</c:v>
                </c:pt>
              </c:strCache>
            </c:strRef>
          </c:cat>
          <c:val>
            <c:numRef>
              <c:f>'Bar draft1'!$B$24:$B$27</c:f>
              <c:numCache>
                <c:formatCode>General</c:formatCode>
                <c:ptCount val="4"/>
                <c:pt idx="0">
                  <c:v>0.82</c:v>
                </c:pt>
                <c:pt idx="1">
                  <c:v>0.6</c:v>
                </c:pt>
                <c:pt idx="2">
                  <c:v>0.9</c:v>
                </c:pt>
                <c:pt idx="3">
                  <c:v>1.1199999999999999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6-430E-A1BF-DE2ED704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863568"/>
        <c:axId val="690862256"/>
      </c:barChart>
      <c:catAx>
        <c:axId val="6908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62256"/>
        <c:crosses val="autoZero"/>
        <c:auto val="1"/>
        <c:lblAlgn val="ctr"/>
        <c:lblOffset val="100"/>
        <c:noMultiLvlLbl val="0"/>
      </c:catAx>
      <c:valAx>
        <c:axId val="690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21</xdr:row>
      <xdr:rowOff>119062</xdr:rowOff>
    </xdr:from>
    <xdr:to>
      <xdr:col>11</xdr:col>
      <xdr:colOff>395287</xdr:colOff>
      <xdr:row>36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0F7AB-A3CF-49D3-A96A-AF1772CD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</xdr:colOff>
      <xdr:row>8</xdr:row>
      <xdr:rowOff>161925</xdr:rowOff>
    </xdr:from>
    <xdr:to>
      <xdr:col>11</xdr:col>
      <xdr:colOff>404812</xdr:colOff>
      <xdr:row>23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C3E82-06F5-4C6B-9CF6-A04A58021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442912</xdr:colOff>
      <xdr:row>8</xdr:row>
      <xdr:rowOff>161925</xdr:rowOff>
    </xdr:from>
    <xdr:to>
      <xdr:col>18</xdr:col>
      <xdr:colOff>509587</xdr:colOff>
      <xdr:row>23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82836-FC1C-44A1-8534-123A532C5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433387</xdr:colOff>
      <xdr:row>23</xdr:row>
      <xdr:rowOff>47625</xdr:rowOff>
    </xdr:from>
    <xdr:to>
      <xdr:col>18</xdr:col>
      <xdr:colOff>500062</xdr:colOff>
      <xdr:row>37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779D4C-BF95-491A-9169-E9A14273A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8</xdr:row>
      <xdr:rowOff>161924</xdr:rowOff>
    </xdr:from>
    <xdr:to>
      <xdr:col>17</xdr:col>
      <xdr:colOff>285749</xdr:colOff>
      <xdr:row>28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E3679-4E34-4173-8E53-B9A631418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28</xdr:row>
      <xdr:rowOff>61912</xdr:rowOff>
    </xdr:from>
    <xdr:to>
      <xdr:col>7</xdr:col>
      <xdr:colOff>271462</xdr:colOff>
      <xdr:row>42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A786D-CAEE-4D80-B7C4-6415076A4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na Potatiskatt" id="{FEB75783-E854-4E7A-B043-CF91282FE8C2}" userId="573bcb74941738c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4-01T10:06:12.85" personId="{FEB75783-E854-4E7A-B043-CF91282FE8C2}" id="{F40E47A9-81FA-4E37-9CEE-BD43BBD2638F}">
    <text>Does not count ACTUAL render time, also the animation takes time. Need to look into other solutions</text>
  </threadedComment>
  <threadedComment ref="C2" dT="2021-04-01T10:08:11.84" personId="{FEB75783-E854-4E7A-B043-CF91282FE8C2}" id="{8BD14EC1-E118-4305-AE63-E2BF47D39A4F}">
    <text>See onenote for details</text>
  </threadedComment>
  <threadedComment ref="E2" dT="2021-04-01T10:06:12.85" personId="{FEB75783-E854-4E7A-B043-CF91282FE8C2}" id="{5AF80336-FF07-4401-ADC8-E94CB4F1A8F8}">
    <text>Does not count ACTUAL render time, also the animation takes time. Need to look into other solutions</text>
  </threadedComment>
  <threadedComment ref="F2" dT="2021-04-01T10:08:11.84" personId="{FEB75783-E854-4E7A-B043-CF91282FE8C2}" id="{7A0A4ADB-76E3-4819-B0D4-A86BE2CFAB87}">
    <text>See onenote for details</text>
  </threadedComment>
  <threadedComment ref="H2" dT="2021-04-01T10:06:12.85" personId="{FEB75783-E854-4E7A-B043-CF91282FE8C2}" id="{349880BF-5948-4602-95C5-5551AFE1CF71}">
    <text>Does not count ACTUAL render time, also the animation takes time. Need to look into other solutions</text>
  </threadedComment>
  <threadedComment ref="I2" dT="2021-04-01T10:08:11.84" personId="{FEB75783-E854-4E7A-B043-CF91282FE8C2}" id="{1798A34A-6BC4-4D6A-8E4B-3FC4C5859178}">
    <text>See onenote for details</text>
  </threadedComment>
  <threadedComment ref="K2" dT="2021-04-01T10:06:12.85" personId="{FEB75783-E854-4E7A-B043-CF91282FE8C2}" id="{91C54B47-FAAB-462A-BB89-0375DDAA06D1}">
    <text>Does not count ACTUAL render time, also the animation takes time. Need to look into other solutions</text>
  </threadedComment>
  <threadedComment ref="L2" dT="2021-04-01T10:08:11.84" personId="{FEB75783-E854-4E7A-B043-CF91282FE8C2}" id="{240DDF36-E972-4643-934C-7F1BD14B5CD6}">
    <text>See onenote for details</text>
  </threadedComment>
  <threadedComment ref="J3" dT="2021-04-04T09:27:07.48" personId="{FEB75783-E854-4E7A-B043-CF91282FE8C2}" id="{63A98197-3D95-460C-A247-ADF09D7BA27E}">
    <text>"Problem uppstod med den här körningen av Lighthouse.
Sidan lästes in för långsamt för att slutföra sidhämtningen inom tidsgränsen. Resultatet kan vara ofullständigt."</text>
  </threadedComment>
  <threadedComment ref="J4" dT="2021-04-04T09:34:33.97" personId="{FEB75783-E854-4E7A-B043-CF91282FE8C2}" id="{40988330-D271-47B5-A3FD-0C5D2A74EF21}">
    <text>broken. Need to fix errors from original code and redo all of these</text>
  </threadedComment>
  <threadedComment ref="A5" dT="2021-04-04T09:39:18.92" personId="{FEB75783-E854-4E7A-B043-CF91282FE8C2}" id="{AA1B572C-811E-4F2A-A8D8-9F338134F12C}">
    <text>Does not show all values. Should fix and re-measure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1-04-01T10:06:12.85" personId="{FEB75783-E854-4E7A-B043-CF91282FE8C2}" id="{FD8FDA2B-D1F7-4BCB-901A-53E7A80CD26E}">
    <text>Does not count ACTUAL render time, also the animation takes time. Need to look into other solutions</text>
  </threadedComment>
  <threadedComment ref="C2" dT="2021-04-01T10:08:11.84" personId="{FEB75783-E854-4E7A-B043-CF91282FE8C2}" id="{EAC6F5C2-78BE-4436-97A2-205866F2DB9D}">
    <text>See onenote for details</text>
  </threadedComment>
  <threadedComment ref="E2" dT="2021-04-01T10:06:12.85" personId="{FEB75783-E854-4E7A-B043-CF91282FE8C2}" id="{0A58BB3F-A02B-4941-8DD1-FC4FD690D020}">
    <text>Does not count ACTUAL render time, also the animation takes time. Need to look into other solutions</text>
  </threadedComment>
  <threadedComment ref="F2" dT="2021-04-01T10:08:11.84" personId="{FEB75783-E854-4E7A-B043-CF91282FE8C2}" id="{8DA41405-3494-40C1-92B8-F0B9643779FD}">
    <text>See onenote for details</text>
  </threadedComment>
  <threadedComment ref="H2" dT="2021-04-01T10:06:12.85" personId="{FEB75783-E854-4E7A-B043-CF91282FE8C2}" id="{1CB311E2-7FB3-4D1F-B2BA-2850056C4D83}">
    <text>Does not count ACTUAL render time, also the animation takes time. Need to look into other solutions</text>
  </threadedComment>
  <threadedComment ref="I2" dT="2021-04-01T10:08:11.84" personId="{FEB75783-E854-4E7A-B043-CF91282FE8C2}" id="{4425FFB4-C5B6-47B8-8832-7B8E94AC58C6}">
    <text>See onenote for details</text>
  </threadedComment>
  <threadedComment ref="J3" dT="2021-04-04T09:27:07.48" personId="{FEB75783-E854-4E7A-B043-CF91282FE8C2}" id="{0B7F4F49-9D4E-417E-916F-5A80018F032A}">
    <text>"Problem uppstod med den här körningen av Lighthouse.
Sidan lästes in för långsamt för att slutföra sidhämtningen inom tidsgränsen. Resultatet kan vara ofullständigt."</text>
  </threadedComment>
  <threadedComment ref="J4" dT="2021-04-04T09:34:33.97" personId="{FEB75783-E854-4E7A-B043-CF91282FE8C2}" id="{BA8022B8-13A9-40A7-85BD-B89BED3BC872}">
    <text>broken. Need to fix errors from original code and redo all of these</text>
  </threadedComment>
  <threadedComment ref="A5" dT="2021-04-04T09:39:18.92" personId="{FEB75783-E854-4E7A-B043-CF91282FE8C2}" id="{B3D0AB29-F747-4F17-803A-1D7C24EE222D}">
    <text>Does not show all values. Should fix and re-measure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C930-3AFA-4D50-A31E-4E663B1C3175}">
  <dimension ref="A1:M29"/>
  <sheetViews>
    <sheetView workbookViewId="0">
      <selection activeCell="E21" sqref="E21"/>
    </sheetView>
  </sheetViews>
  <sheetFormatPr defaultRowHeight="15" x14ac:dyDescent="0.25"/>
  <cols>
    <col min="1" max="1" width="14.42578125" customWidth="1"/>
    <col min="2" max="12" width="12.7109375" customWidth="1"/>
  </cols>
  <sheetData>
    <row r="1" spans="1:13" x14ac:dyDescent="0.25">
      <c r="B1" s="3" t="s">
        <v>13</v>
      </c>
      <c r="C1" s="3"/>
      <c r="D1" s="4"/>
      <c r="E1" s="3" t="s">
        <v>4</v>
      </c>
      <c r="F1" s="3"/>
      <c r="G1" s="4"/>
      <c r="H1" s="3" t="s">
        <v>5</v>
      </c>
      <c r="I1" s="3"/>
      <c r="J1" s="4"/>
      <c r="K1" s="1" t="s">
        <v>6</v>
      </c>
      <c r="L1" s="1"/>
      <c r="M1" s="1"/>
    </row>
    <row r="2" spans="1:13" ht="75" x14ac:dyDescent="0.25">
      <c r="B2" s="5" t="s">
        <v>12</v>
      </c>
      <c r="C2" s="5" t="s">
        <v>15</v>
      </c>
      <c r="D2" s="6" t="s">
        <v>18</v>
      </c>
      <c r="E2" s="5" t="s">
        <v>12</v>
      </c>
      <c r="F2" s="5" t="s">
        <v>15</v>
      </c>
      <c r="G2" s="6" t="s">
        <v>18</v>
      </c>
      <c r="H2" s="5" t="s">
        <v>12</v>
      </c>
      <c r="I2" s="5" t="s">
        <v>15</v>
      </c>
      <c r="J2" s="6" t="s">
        <v>18</v>
      </c>
      <c r="K2" s="5" t="s">
        <v>12</v>
      </c>
      <c r="L2" s="5" t="s">
        <v>15</v>
      </c>
      <c r="M2" s="5" t="s">
        <v>18</v>
      </c>
    </row>
    <row r="3" spans="1:13" x14ac:dyDescent="0.25">
      <c r="A3" t="s">
        <v>0</v>
      </c>
      <c r="B3">
        <v>116</v>
      </c>
      <c r="C3">
        <v>2043</v>
      </c>
      <c r="D3" s="2">
        <f>1.4*1000</f>
        <v>1400</v>
      </c>
      <c r="E3">
        <v>168</v>
      </c>
      <c r="F3">
        <v>5492</v>
      </c>
      <c r="G3" s="2">
        <f>7.2*1000</f>
        <v>7200</v>
      </c>
      <c r="H3" s="7">
        <v>162</v>
      </c>
      <c r="I3" s="7">
        <v>5408</v>
      </c>
      <c r="J3" s="2">
        <f>21.7*1000</f>
        <v>21700</v>
      </c>
    </row>
    <row r="4" spans="1:13" x14ac:dyDescent="0.25">
      <c r="A4" t="s">
        <v>1</v>
      </c>
      <c r="B4" s="8">
        <v>71</v>
      </c>
      <c r="C4" s="8">
        <v>13515</v>
      </c>
      <c r="D4" s="9">
        <f>1.7*1000</f>
        <v>1700</v>
      </c>
      <c r="E4" s="8">
        <v>71</v>
      </c>
      <c r="F4" s="8">
        <v>5139</v>
      </c>
      <c r="G4" s="9">
        <f>10.1*1000</f>
        <v>10100</v>
      </c>
      <c r="H4" s="10">
        <v>73</v>
      </c>
      <c r="I4" s="10">
        <v>5165</v>
      </c>
      <c r="J4" s="9" t="s">
        <v>21</v>
      </c>
      <c r="K4" s="8"/>
      <c r="L4" s="8"/>
      <c r="M4" s="8"/>
    </row>
    <row r="5" spans="1:13" x14ac:dyDescent="0.25">
      <c r="A5" t="s">
        <v>2</v>
      </c>
      <c r="B5">
        <v>62</v>
      </c>
      <c r="C5">
        <v>5183</v>
      </c>
      <c r="D5" s="2">
        <f>0.9*1000</f>
        <v>900</v>
      </c>
      <c r="E5">
        <v>57</v>
      </c>
      <c r="F5">
        <v>2175</v>
      </c>
      <c r="G5" s="2">
        <f>1.6*1000</f>
        <v>1600</v>
      </c>
      <c r="H5" s="7">
        <v>142</v>
      </c>
      <c r="I5" s="7">
        <v>5664</v>
      </c>
      <c r="J5" s="2">
        <f>11.4*1000</f>
        <v>11400</v>
      </c>
    </row>
    <row r="6" spans="1:13" x14ac:dyDescent="0.25">
      <c r="A6" t="s">
        <v>3</v>
      </c>
      <c r="B6">
        <v>646</v>
      </c>
      <c r="C6">
        <v>5111</v>
      </c>
      <c r="D6" s="2">
        <f>0.6*1000</f>
        <v>600</v>
      </c>
      <c r="E6">
        <v>646</v>
      </c>
      <c r="F6">
        <v>5098</v>
      </c>
      <c r="G6" s="2">
        <f>1.3*1000</f>
        <v>1300</v>
      </c>
      <c r="H6" s="7">
        <v>664</v>
      </c>
      <c r="I6" s="7">
        <v>603</v>
      </c>
      <c r="J6" s="2">
        <f>1.7*1000</f>
        <v>1700</v>
      </c>
    </row>
    <row r="13" spans="1:13" x14ac:dyDescent="0.25">
      <c r="B13" t="s">
        <v>7</v>
      </c>
    </row>
    <row r="14" spans="1:13" x14ac:dyDescent="0.25">
      <c r="B14" t="s">
        <v>8</v>
      </c>
    </row>
    <row r="15" spans="1:13" x14ac:dyDescent="0.25">
      <c r="B15" t="s">
        <v>9</v>
      </c>
    </row>
    <row r="16" spans="1:13" x14ac:dyDescent="0.25">
      <c r="B16" t="s">
        <v>10</v>
      </c>
    </row>
    <row r="17" spans="1:5" x14ac:dyDescent="0.25">
      <c r="B17" t="s">
        <v>11</v>
      </c>
    </row>
    <row r="18" spans="1:5" x14ac:dyDescent="0.25">
      <c r="B18" t="s">
        <v>14</v>
      </c>
    </row>
    <row r="19" spans="1:5" x14ac:dyDescent="0.25">
      <c r="B19" t="s">
        <v>17</v>
      </c>
    </row>
    <row r="20" spans="1:5" x14ac:dyDescent="0.25">
      <c r="B20" t="s">
        <v>16</v>
      </c>
    </row>
    <row r="21" spans="1:5" x14ac:dyDescent="0.25">
      <c r="B21" s="11" t="s">
        <v>22</v>
      </c>
    </row>
    <row r="24" spans="1:5" x14ac:dyDescent="0.25">
      <c r="B24" s="1" t="s">
        <v>19</v>
      </c>
      <c r="C24" s="1"/>
      <c r="D24" t="s">
        <v>20</v>
      </c>
    </row>
    <row r="25" spans="1:5" x14ac:dyDescent="0.25">
      <c r="B25">
        <v>131</v>
      </c>
      <c r="C25" t="s">
        <v>4</v>
      </c>
      <c r="D25">
        <v>131</v>
      </c>
      <c r="E25" t="s">
        <v>4</v>
      </c>
    </row>
    <row r="26" spans="1:5" x14ac:dyDescent="0.25">
      <c r="A26" t="s">
        <v>0</v>
      </c>
      <c r="B26">
        <v>116</v>
      </c>
      <c r="C26">
        <v>168</v>
      </c>
      <c r="D26">
        <v>2043</v>
      </c>
      <c r="E26">
        <v>5492</v>
      </c>
    </row>
    <row r="27" spans="1:5" x14ac:dyDescent="0.25">
      <c r="A27" t="s">
        <v>1</v>
      </c>
      <c r="B27">
        <v>71</v>
      </c>
      <c r="C27">
        <v>71</v>
      </c>
      <c r="D27">
        <v>13515</v>
      </c>
      <c r="E27">
        <v>5139</v>
      </c>
    </row>
    <row r="28" spans="1:5" x14ac:dyDescent="0.25">
      <c r="A28" t="s">
        <v>2</v>
      </c>
      <c r="B28">
        <v>62</v>
      </c>
      <c r="C28">
        <v>57</v>
      </c>
      <c r="D28">
        <v>5183</v>
      </c>
      <c r="E28">
        <v>2175</v>
      </c>
    </row>
    <row r="29" spans="1:5" x14ac:dyDescent="0.25">
      <c r="A29" t="s">
        <v>3</v>
      </c>
      <c r="B29">
        <v>646</v>
      </c>
      <c r="C29">
        <v>646</v>
      </c>
      <c r="D29">
        <v>5111</v>
      </c>
      <c r="E29">
        <v>5098</v>
      </c>
    </row>
  </sheetData>
  <mergeCells count="5">
    <mergeCell ref="B24:C24"/>
    <mergeCell ref="E1:G1"/>
    <mergeCell ref="B1:D1"/>
    <mergeCell ref="H1:J1"/>
    <mergeCell ref="K1:M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5435-A5AF-426B-B044-C719B19AD4FE}">
  <dimension ref="A1:J6"/>
  <sheetViews>
    <sheetView workbookViewId="0">
      <selection activeCell="D12" sqref="D12"/>
    </sheetView>
  </sheetViews>
  <sheetFormatPr defaultRowHeight="15" x14ac:dyDescent="0.25"/>
  <sheetData>
    <row r="1" spans="1:10" x14ac:dyDescent="0.25">
      <c r="B1" s="3" t="s">
        <v>13</v>
      </c>
      <c r="C1" s="3"/>
      <c r="D1" s="4"/>
      <c r="E1" s="3" t="s">
        <v>4</v>
      </c>
      <c r="F1" s="3"/>
      <c r="G1" s="4"/>
      <c r="H1" s="3" t="s">
        <v>5</v>
      </c>
      <c r="I1" s="3"/>
      <c r="J1" s="4"/>
    </row>
    <row r="2" spans="1:10" ht="75" x14ac:dyDescent="0.25">
      <c r="B2" s="5" t="s">
        <v>12</v>
      </c>
      <c r="C2" s="5" t="s">
        <v>15</v>
      </c>
      <c r="D2" s="6" t="s">
        <v>18</v>
      </c>
      <c r="E2" s="5" t="s">
        <v>12</v>
      </c>
      <c r="F2" s="5" t="s">
        <v>15</v>
      </c>
      <c r="G2" s="6" t="s">
        <v>18</v>
      </c>
      <c r="H2" s="5" t="s">
        <v>12</v>
      </c>
      <c r="I2" s="5" t="s">
        <v>15</v>
      </c>
      <c r="J2" s="6" t="s">
        <v>18</v>
      </c>
    </row>
    <row r="3" spans="1:10" x14ac:dyDescent="0.25">
      <c r="A3" t="s">
        <v>0</v>
      </c>
      <c r="B3">
        <v>116</v>
      </c>
      <c r="C3">
        <v>2043</v>
      </c>
      <c r="D3" s="2">
        <f>1.4*1000</f>
        <v>1400</v>
      </c>
      <c r="E3">
        <v>168</v>
      </c>
      <c r="F3">
        <v>5492</v>
      </c>
      <c r="G3" s="2">
        <f>7.2*1000</f>
        <v>7200</v>
      </c>
      <c r="H3" s="7">
        <v>162</v>
      </c>
      <c r="I3" s="7">
        <v>5408</v>
      </c>
      <c r="J3" s="2">
        <f>21.7*1000</f>
        <v>21700</v>
      </c>
    </row>
    <row r="4" spans="1:10" x14ac:dyDescent="0.25">
      <c r="A4" t="s">
        <v>1</v>
      </c>
      <c r="B4" s="8">
        <v>71</v>
      </c>
      <c r="C4" s="8">
        <v>13515</v>
      </c>
      <c r="D4" s="9">
        <f>1.7*1000</f>
        <v>1700</v>
      </c>
      <c r="E4" s="8">
        <v>71</v>
      </c>
      <c r="F4" s="8">
        <v>5139</v>
      </c>
      <c r="G4" s="9">
        <f>10.1*1000</f>
        <v>10100</v>
      </c>
      <c r="H4" s="10">
        <v>73</v>
      </c>
      <c r="I4" s="10">
        <v>5165</v>
      </c>
      <c r="J4" s="9" t="s">
        <v>21</v>
      </c>
    </row>
    <row r="5" spans="1:10" x14ac:dyDescent="0.25">
      <c r="A5" t="s">
        <v>2</v>
      </c>
      <c r="B5">
        <v>62</v>
      </c>
      <c r="C5">
        <v>5183</v>
      </c>
      <c r="D5" s="2">
        <f>0.9*1000</f>
        <v>900</v>
      </c>
      <c r="E5">
        <v>57</v>
      </c>
      <c r="F5">
        <v>2175</v>
      </c>
      <c r="G5" s="2">
        <f>1.6*1000</f>
        <v>1600</v>
      </c>
      <c r="H5" s="7">
        <v>142</v>
      </c>
      <c r="I5" s="7">
        <v>5664</v>
      </c>
      <c r="J5" s="2">
        <f>11.4*1000</f>
        <v>11400</v>
      </c>
    </row>
    <row r="6" spans="1:10" x14ac:dyDescent="0.25">
      <c r="A6" t="s">
        <v>3</v>
      </c>
      <c r="B6">
        <v>646</v>
      </c>
      <c r="C6">
        <v>5111</v>
      </c>
      <c r="D6" s="2">
        <f>0.6*1000</f>
        <v>600</v>
      </c>
      <c r="E6">
        <v>646</v>
      </c>
      <c r="F6">
        <v>5098</v>
      </c>
      <c r="G6" s="2">
        <f>1.3*1000</f>
        <v>1300</v>
      </c>
      <c r="H6" s="7">
        <v>664</v>
      </c>
      <c r="I6" s="7">
        <v>603</v>
      </c>
      <c r="J6" s="2">
        <f>1.7*1000</f>
        <v>1700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C12F-7971-444F-BF14-690E66A11F09}">
  <dimension ref="A1:I27"/>
  <sheetViews>
    <sheetView tabSelected="1" workbookViewId="0">
      <selection activeCell="J28" sqref="J28"/>
    </sheetView>
  </sheetViews>
  <sheetFormatPr defaultRowHeight="15" x14ac:dyDescent="0.25"/>
  <cols>
    <col min="1" max="1" width="14.5703125" customWidth="1"/>
    <col min="2" max="3" width="10.7109375" customWidth="1"/>
  </cols>
  <sheetData>
    <row r="1" spans="1:9" x14ac:dyDescent="0.25">
      <c r="B1" s="1" t="s">
        <v>24</v>
      </c>
      <c r="C1" s="1"/>
    </row>
    <row r="2" spans="1:9" x14ac:dyDescent="0.25">
      <c r="B2">
        <v>100</v>
      </c>
      <c r="C2">
        <v>5000</v>
      </c>
    </row>
    <row r="3" spans="1:9" x14ac:dyDescent="0.25">
      <c r="A3" t="s">
        <v>0</v>
      </c>
      <c r="B3">
        <v>0.9</v>
      </c>
    </row>
    <row r="4" spans="1:9" x14ac:dyDescent="0.25">
      <c r="B4">
        <v>0.8</v>
      </c>
    </row>
    <row r="5" spans="1:9" x14ac:dyDescent="0.25">
      <c r="B5">
        <v>0.8</v>
      </c>
    </row>
    <row r="6" spans="1:9" x14ac:dyDescent="0.25">
      <c r="B6">
        <v>0.8</v>
      </c>
    </row>
    <row r="7" spans="1:9" x14ac:dyDescent="0.25">
      <c r="B7">
        <v>0.8</v>
      </c>
    </row>
    <row r="8" spans="1:9" x14ac:dyDescent="0.25">
      <c r="A8" t="s">
        <v>1</v>
      </c>
      <c r="B8">
        <v>0.6</v>
      </c>
    </row>
    <row r="9" spans="1:9" x14ac:dyDescent="0.25">
      <c r="B9">
        <v>0.6</v>
      </c>
    </row>
    <row r="10" spans="1:9" x14ac:dyDescent="0.25">
      <c r="B10">
        <v>0.6</v>
      </c>
    </row>
    <row r="11" spans="1:9" x14ac:dyDescent="0.25">
      <c r="B11">
        <v>0.6</v>
      </c>
      <c r="I11" t="s">
        <v>25</v>
      </c>
    </row>
    <row r="12" spans="1:9" x14ac:dyDescent="0.25">
      <c r="B12">
        <v>0.6</v>
      </c>
      <c r="I12" t="s">
        <v>26</v>
      </c>
    </row>
    <row r="13" spans="1:9" x14ac:dyDescent="0.25">
      <c r="A13" t="s">
        <v>2</v>
      </c>
      <c r="B13">
        <v>1</v>
      </c>
      <c r="I13" t="s">
        <v>27</v>
      </c>
    </row>
    <row r="14" spans="1:9" x14ac:dyDescent="0.25">
      <c r="B14">
        <v>0.9</v>
      </c>
      <c r="I14" t="s">
        <v>28</v>
      </c>
    </row>
    <row r="15" spans="1:9" x14ac:dyDescent="0.25">
      <c r="B15">
        <v>0.9</v>
      </c>
    </row>
    <row r="16" spans="1:9" x14ac:dyDescent="0.25">
      <c r="B16">
        <v>0.8</v>
      </c>
    </row>
    <row r="17" spans="1:3" x14ac:dyDescent="0.25">
      <c r="B17">
        <v>0.9</v>
      </c>
    </row>
    <row r="18" spans="1:3" x14ac:dyDescent="0.25">
      <c r="A18" t="s">
        <v>23</v>
      </c>
      <c r="B18">
        <v>1.1000000000000001</v>
      </c>
    </row>
    <row r="19" spans="1:3" x14ac:dyDescent="0.25">
      <c r="B19">
        <v>1.1000000000000001</v>
      </c>
    </row>
    <row r="20" spans="1:3" x14ac:dyDescent="0.25">
      <c r="B20">
        <v>1.1000000000000001</v>
      </c>
    </row>
    <row r="21" spans="1:3" x14ac:dyDescent="0.25">
      <c r="B21">
        <v>1.2</v>
      </c>
    </row>
    <row r="22" spans="1:3" x14ac:dyDescent="0.25">
      <c r="A22" s="12"/>
      <c r="B22">
        <v>1.1000000000000001</v>
      </c>
    </row>
    <row r="23" spans="1:3" x14ac:dyDescent="0.25">
      <c r="B23">
        <v>100</v>
      </c>
      <c r="C23">
        <v>5000</v>
      </c>
    </row>
    <row r="24" spans="1:3" x14ac:dyDescent="0.25">
      <c r="A24" t="s">
        <v>0</v>
      </c>
      <c r="B24">
        <f>AVERAGE(B3:B7)</f>
        <v>0.82</v>
      </c>
      <c r="C24" t="e">
        <f>AVERAGE(C3:C7)</f>
        <v>#DIV/0!</v>
      </c>
    </row>
    <row r="25" spans="1:3" x14ac:dyDescent="0.25">
      <c r="A25" t="s">
        <v>1</v>
      </c>
      <c r="B25">
        <f>AVERAGE(B8:B12)</f>
        <v>0.6</v>
      </c>
      <c r="C25" t="e">
        <f>AVERAGE(C8:C12)</f>
        <v>#DIV/0!</v>
      </c>
    </row>
    <row r="26" spans="1:3" x14ac:dyDescent="0.25">
      <c r="A26" t="s">
        <v>2</v>
      </c>
      <c r="B26">
        <f>AVERAGE(B13:B17)</f>
        <v>0.9</v>
      </c>
      <c r="C26" t="e">
        <f>AVERAGE(C13:C17)</f>
        <v>#DIV/0!</v>
      </c>
    </row>
    <row r="27" spans="1:3" x14ac:dyDescent="0.25">
      <c r="A27" t="s">
        <v>23</v>
      </c>
      <c r="B27">
        <f>AVERAGE(B18:B22)</f>
        <v>1.1199999999999999</v>
      </c>
      <c r="C27" t="e">
        <f>AVERAGE(C18:C22)</f>
        <v>#DIV/0!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Pilot</vt:lpstr>
      <vt:lpstr>Pilot refined</vt:lpstr>
      <vt:lpstr>Bar draft1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Potatiskatt</dc:creator>
  <cp:lastModifiedBy>Jonna Potatiskatt</cp:lastModifiedBy>
  <dcterms:created xsi:type="dcterms:W3CDTF">2021-04-01T09:19:00Z</dcterms:created>
  <dcterms:modified xsi:type="dcterms:W3CDTF">2021-04-04T15:33:56Z</dcterms:modified>
</cp:coreProperties>
</file>