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Datas\"/>
    </mc:Choice>
  </mc:AlternateContent>
  <xr:revisionPtr revIDLastSave="0" documentId="13_ncr:1_{8B07ECEB-C6EF-4E14-81F1-8397F30324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table">Sheet1!$I$3:$I$33</definedName>
    <definedName name="capgen">Sheet1!$AB$14:$AC$20</definedName>
    <definedName name="ecset">Sheet1!$AE$14:$AF$44</definedName>
    <definedName name="genset">Sheet1!$AB$14:$AB$20</definedName>
    <definedName name="lineset">Sheet1!$U$3:$V$74</definedName>
    <definedName name="Pdemand">Sheet1!$B$3:$G$33</definedName>
    <definedName name="priset">Sheet1!$AH$14:$AI$44</definedName>
    <definedName name="PRTable">Sheet1!$AL$15:$AQ$45</definedName>
    <definedName name="Qdemand">Sheet1!$M$3:$R$33</definedName>
    <definedName name="QRTable">Sheet1!$AS$15:$AX$45</definedName>
    <definedName name="soc0">Sheet1!$H$40:$I$70</definedName>
    <definedName name="T0Table">Sheet1!$K$11:$K$17</definedName>
    <definedName name="Ttable">Sheet1!$K$3:$K$8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F2" i="3"/>
  <c r="I2" i="3"/>
  <c r="J2" i="3" s="1"/>
  <c r="K2" i="3" s="1"/>
  <c r="I10" i="3"/>
  <c r="J10" i="3" s="1"/>
  <c r="K10" i="3" s="1"/>
  <c r="I11" i="3"/>
  <c r="J11" i="3" s="1"/>
  <c r="K11" i="3" s="1"/>
  <c r="I12" i="3"/>
  <c r="J12" i="3"/>
  <c r="K12" i="3" s="1"/>
  <c r="I13" i="3"/>
  <c r="J13" i="3"/>
  <c r="K13" i="3"/>
  <c r="I6" i="3"/>
  <c r="J6" i="3" s="1"/>
  <c r="K6" i="3" s="1"/>
  <c r="I7" i="3"/>
  <c r="J7" i="3"/>
  <c r="K7" i="3" s="1"/>
  <c r="I8" i="3"/>
  <c r="J8" i="3" s="1"/>
  <c r="K8" i="3" s="1"/>
  <c r="I9" i="3"/>
  <c r="J9" i="3" s="1"/>
  <c r="K9" i="3" s="1"/>
  <c r="I3" i="3"/>
  <c r="J3" i="3" s="1"/>
  <c r="K3" i="3" s="1"/>
  <c r="I4" i="3"/>
  <c r="J4" i="3"/>
  <c r="K4" i="3" s="1"/>
  <c r="I5" i="3"/>
  <c r="J5" i="3" s="1"/>
  <c r="K5" i="3" s="1"/>
  <c r="AM49" i="1"/>
  <c r="AN49" i="1"/>
  <c r="AO49" i="1"/>
  <c r="AP49" i="1"/>
  <c r="AQ49" i="1"/>
  <c r="AM50" i="1"/>
  <c r="AN50" i="1"/>
  <c r="AO50" i="1"/>
  <c r="AP50" i="1"/>
  <c r="AQ50" i="1"/>
  <c r="AM51" i="1"/>
  <c r="AN51" i="1"/>
  <c r="AO51" i="1"/>
  <c r="AP51" i="1"/>
  <c r="AQ51" i="1"/>
  <c r="AM52" i="1"/>
  <c r="AN52" i="1"/>
  <c r="AO52" i="1"/>
  <c r="AP52" i="1"/>
  <c r="AQ52" i="1"/>
  <c r="AM53" i="1"/>
  <c r="AN53" i="1"/>
  <c r="AO53" i="1"/>
  <c r="AP53" i="1"/>
  <c r="AQ53" i="1"/>
  <c r="AM54" i="1"/>
  <c r="AN54" i="1"/>
  <c r="AO54" i="1"/>
  <c r="AP54" i="1"/>
  <c r="AQ54" i="1"/>
  <c r="AM55" i="1"/>
  <c r="AN55" i="1"/>
  <c r="AO55" i="1"/>
  <c r="AP55" i="1"/>
  <c r="AQ55" i="1"/>
  <c r="AM56" i="1"/>
  <c r="AN56" i="1"/>
  <c r="AO56" i="1"/>
  <c r="AP56" i="1"/>
  <c r="AQ56" i="1"/>
  <c r="AM57" i="1"/>
  <c r="AN57" i="1"/>
  <c r="AO57" i="1"/>
  <c r="AP57" i="1"/>
  <c r="AQ57" i="1"/>
  <c r="AM58" i="1"/>
  <c r="AN58" i="1"/>
  <c r="AO58" i="1"/>
  <c r="AP58" i="1"/>
  <c r="AQ58" i="1"/>
  <c r="AM59" i="1"/>
  <c r="AN59" i="1"/>
  <c r="AO59" i="1"/>
  <c r="AP59" i="1"/>
  <c r="AQ59" i="1"/>
  <c r="AM60" i="1"/>
  <c r="AN60" i="1"/>
  <c r="AO60" i="1"/>
  <c r="AP60" i="1"/>
  <c r="AQ60" i="1"/>
  <c r="AM61" i="1"/>
  <c r="AN61" i="1"/>
  <c r="AO61" i="1"/>
  <c r="AP61" i="1"/>
  <c r="AQ61" i="1"/>
  <c r="AM62" i="1"/>
  <c r="AN62" i="1"/>
  <c r="AO62" i="1"/>
  <c r="AP62" i="1"/>
  <c r="AQ62" i="1"/>
  <c r="AM63" i="1"/>
  <c r="AN63" i="1"/>
  <c r="AO63" i="1"/>
  <c r="AP63" i="1"/>
  <c r="AQ63" i="1"/>
  <c r="AM64" i="1"/>
  <c r="AN64" i="1"/>
  <c r="AO64" i="1"/>
  <c r="AP64" i="1"/>
  <c r="AQ64" i="1"/>
  <c r="AM65" i="1"/>
  <c r="AN65" i="1"/>
  <c r="AO65" i="1"/>
  <c r="AP65" i="1"/>
  <c r="AQ65" i="1"/>
  <c r="AM66" i="1"/>
  <c r="AN66" i="1"/>
  <c r="AO66" i="1"/>
  <c r="AP66" i="1"/>
  <c r="AQ66" i="1"/>
  <c r="AM67" i="1"/>
  <c r="AN67" i="1"/>
  <c r="AO67" i="1"/>
  <c r="AP67" i="1"/>
  <c r="AQ67" i="1"/>
  <c r="AM68" i="1"/>
  <c r="AN68" i="1"/>
  <c r="AO68" i="1"/>
  <c r="AP68" i="1"/>
  <c r="AQ68" i="1"/>
  <c r="AM69" i="1"/>
  <c r="AN69" i="1"/>
  <c r="AO69" i="1"/>
  <c r="AP69" i="1"/>
  <c r="AQ69" i="1"/>
  <c r="AM70" i="1"/>
  <c r="AN70" i="1"/>
  <c r="AO70" i="1"/>
  <c r="AP70" i="1"/>
  <c r="AQ70" i="1"/>
  <c r="AM71" i="1"/>
  <c r="AN71" i="1"/>
  <c r="AO71" i="1"/>
  <c r="AP71" i="1"/>
  <c r="AQ71" i="1"/>
  <c r="AM72" i="1"/>
  <c r="AN72" i="1"/>
  <c r="AO72" i="1"/>
  <c r="AP72" i="1"/>
  <c r="AQ72" i="1"/>
  <c r="AM73" i="1"/>
  <c r="AN73" i="1"/>
  <c r="AO73" i="1"/>
  <c r="AP73" i="1"/>
  <c r="AQ73" i="1"/>
  <c r="AM74" i="1"/>
  <c r="AN74" i="1"/>
  <c r="AO74" i="1"/>
  <c r="AP74" i="1"/>
  <c r="AQ74" i="1"/>
  <c r="AM75" i="1"/>
  <c r="AN75" i="1"/>
  <c r="AO75" i="1"/>
  <c r="AP75" i="1"/>
  <c r="AQ75" i="1"/>
  <c r="AM76" i="1"/>
  <c r="AN76" i="1"/>
  <c r="AO76" i="1"/>
  <c r="AP76" i="1"/>
  <c r="AQ76" i="1"/>
  <c r="AM77" i="1"/>
  <c r="AN77" i="1"/>
  <c r="AO77" i="1"/>
  <c r="AP77" i="1"/>
  <c r="AQ77" i="1"/>
  <c r="AN48" i="1"/>
  <c r="AO48" i="1"/>
  <c r="AP48" i="1"/>
  <c r="AQ48" i="1"/>
  <c r="AM48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" i="1"/>
  <c r="AV37" i="1"/>
  <c r="AW36" i="1"/>
  <c r="AX35" i="1"/>
  <c r="AT35" i="1"/>
  <c r="AU34" i="1"/>
  <c r="AV33" i="1"/>
  <c r="AW32" i="1"/>
  <c r="AX31" i="1"/>
  <c r="AT31" i="1"/>
  <c r="AU30" i="1"/>
  <c r="AV29" i="1"/>
  <c r="AW28" i="1"/>
  <c r="AX27" i="1"/>
  <c r="AT27" i="1"/>
  <c r="AU26" i="1"/>
  <c r="AV25" i="1"/>
  <c r="AW24" i="1"/>
  <c r="AX23" i="1"/>
  <c r="AT23" i="1"/>
  <c r="AU22" i="1"/>
  <c r="AV21" i="1"/>
  <c r="AW20" i="1"/>
  <c r="AX19" i="1"/>
  <c r="AT19" i="1"/>
  <c r="AU18" i="1"/>
  <c r="AV17" i="1"/>
  <c r="AW16" i="1"/>
  <c r="AT17" i="1"/>
  <c r="AU17" i="1"/>
  <c r="AW17" i="1"/>
  <c r="AX17" i="1"/>
  <c r="AT18" i="1"/>
  <c r="AV18" i="1"/>
  <c r="AW18" i="1"/>
  <c r="AX18" i="1"/>
  <c r="AU19" i="1"/>
  <c r="AV19" i="1"/>
  <c r="AW19" i="1"/>
  <c r="AT20" i="1"/>
  <c r="AU20" i="1"/>
  <c r="AV20" i="1"/>
  <c r="AX20" i="1"/>
  <c r="AT21" i="1"/>
  <c r="AU21" i="1"/>
  <c r="AW21" i="1"/>
  <c r="AX21" i="1"/>
  <c r="AT22" i="1"/>
  <c r="AV22" i="1"/>
  <c r="AW22" i="1"/>
  <c r="AX22" i="1"/>
  <c r="AU23" i="1"/>
  <c r="AV23" i="1"/>
  <c r="AW23" i="1"/>
  <c r="AT24" i="1"/>
  <c r="AU24" i="1"/>
  <c r="AV24" i="1"/>
  <c r="AX24" i="1"/>
  <c r="AT25" i="1"/>
  <c r="AU25" i="1"/>
  <c r="AW25" i="1"/>
  <c r="AX25" i="1"/>
  <c r="AT26" i="1"/>
  <c r="AV26" i="1"/>
  <c r="AW26" i="1"/>
  <c r="AX26" i="1"/>
  <c r="AU27" i="1"/>
  <c r="AV27" i="1"/>
  <c r="AW27" i="1"/>
  <c r="AT28" i="1"/>
  <c r="AU28" i="1"/>
  <c r="AV28" i="1"/>
  <c r="AX28" i="1"/>
  <c r="AT29" i="1"/>
  <c r="AU29" i="1"/>
  <c r="AW29" i="1"/>
  <c r="AX29" i="1"/>
  <c r="AT30" i="1"/>
  <c r="AV30" i="1"/>
  <c r="AW30" i="1"/>
  <c r="AX30" i="1"/>
  <c r="AU31" i="1"/>
  <c r="AV31" i="1"/>
  <c r="AW31" i="1"/>
  <c r="AT32" i="1"/>
  <c r="AU32" i="1"/>
  <c r="AV32" i="1"/>
  <c r="AX32" i="1"/>
  <c r="AT33" i="1"/>
  <c r="AU33" i="1"/>
  <c r="AW33" i="1"/>
  <c r="AX33" i="1"/>
  <c r="AT34" i="1"/>
  <c r="AV34" i="1"/>
  <c r="AW34" i="1"/>
  <c r="AX34" i="1"/>
  <c r="AU35" i="1"/>
  <c r="AV35" i="1"/>
  <c r="AW35" i="1"/>
  <c r="AT36" i="1"/>
  <c r="AU36" i="1"/>
  <c r="AV36" i="1"/>
  <c r="AX36" i="1"/>
  <c r="AT37" i="1"/>
  <c r="AU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2" i="1"/>
  <c r="AU42" i="1"/>
  <c r="AV42" i="1"/>
  <c r="AW42" i="1"/>
  <c r="AX42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U16" i="1"/>
  <c r="AV16" i="1"/>
  <c r="AX16" i="1"/>
  <c r="AT16" i="1"/>
  <c r="O75" i="1"/>
  <c r="P75" i="1"/>
  <c r="O76" i="1"/>
  <c r="P76" i="1"/>
  <c r="P78" i="1"/>
  <c r="O79" i="1"/>
  <c r="P79" i="1"/>
  <c r="O80" i="1"/>
  <c r="P80" i="1"/>
  <c r="P82" i="1"/>
  <c r="O83" i="1"/>
  <c r="P83" i="1"/>
  <c r="O84" i="1"/>
  <c r="P84" i="1"/>
  <c r="P86" i="1"/>
  <c r="O87" i="1"/>
  <c r="P87" i="1"/>
  <c r="O88" i="1"/>
  <c r="P88" i="1"/>
  <c r="P90" i="1"/>
  <c r="O91" i="1"/>
  <c r="P91" i="1"/>
  <c r="O92" i="1"/>
  <c r="P92" i="1"/>
  <c r="P94" i="1"/>
  <c r="O95" i="1"/>
  <c r="P95" i="1"/>
  <c r="O96" i="1"/>
  <c r="P96" i="1"/>
  <c r="P98" i="1"/>
  <c r="O99" i="1"/>
  <c r="P99" i="1"/>
  <c r="O100" i="1"/>
  <c r="P100" i="1"/>
  <c r="O101" i="1"/>
  <c r="P101" i="1"/>
  <c r="P103" i="1"/>
  <c r="O104" i="1"/>
  <c r="P104" i="1"/>
  <c r="L78" i="1"/>
  <c r="L79" i="1"/>
  <c r="L82" i="1"/>
  <c r="L83" i="1"/>
  <c r="L86" i="1"/>
  <c r="L87" i="1"/>
  <c r="L90" i="1"/>
  <c r="L91" i="1"/>
  <c r="L94" i="1"/>
  <c r="L95" i="1"/>
  <c r="L98" i="1"/>
  <c r="L99" i="1"/>
  <c r="L103" i="1"/>
  <c r="L70" i="1"/>
  <c r="L101" i="1" s="1"/>
  <c r="M70" i="1"/>
  <c r="M101" i="1" s="1"/>
  <c r="N70" i="1"/>
  <c r="N101" i="1" s="1"/>
  <c r="O70" i="1"/>
  <c r="P70" i="1"/>
  <c r="L71" i="1"/>
  <c r="L102" i="1" s="1"/>
  <c r="M71" i="1"/>
  <c r="M102" i="1" s="1"/>
  <c r="N71" i="1"/>
  <c r="N102" i="1" s="1"/>
  <c r="O71" i="1"/>
  <c r="O102" i="1" s="1"/>
  <c r="P71" i="1"/>
  <c r="P102" i="1" s="1"/>
  <c r="L72" i="1"/>
  <c r="M72" i="1"/>
  <c r="M103" i="1" s="1"/>
  <c r="N72" i="1"/>
  <c r="N103" i="1" s="1"/>
  <c r="O72" i="1"/>
  <c r="O103" i="1" s="1"/>
  <c r="P72" i="1"/>
  <c r="L73" i="1"/>
  <c r="L104" i="1" s="1"/>
  <c r="M73" i="1"/>
  <c r="M104" i="1" s="1"/>
  <c r="N73" i="1"/>
  <c r="N104" i="1" s="1"/>
  <c r="O73" i="1"/>
  <c r="P73" i="1"/>
  <c r="L45" i="1"/>
  <c r="L76" i="1" s="1"/>
  <c r="M45" i="1"/>
  <c r="M76" i="1" s="1"/>
  <c r="N45" i="1"/>
  <c r="N76" i="1" s="1"/>
  <c r="O45" i="1"/>
  <c r="P45" i="1"/>
  <c r="L46" i="1"/>
  <c r="L77" i="1" s="1"/>
  <c r="M46" i="1"/>
  <c r="M77" i="1" s="1"/>
  <c r="N46" i="1"/>
  <c r="N77" i="1" s="1"/>
  <c r="O46" i="1"/>
  <c r="O77" i="1" s="1"/>
  <c r="P46" i="1"/>
  <c r="P77" i="1" s="1"/>
  <c r="L47" i="1"/>
  <c r="M47" i="1"/>
  <c r="M78" i="1" s="1"/>
  <c r="N47" i="1"/>
  <c r="N78" i="1" s="1"/>
  <c r="O47" i="1"/>
  <c r="O78" i="1" s="1"/>
  <c r="P47" i="1"/>
  <c r="L48" i="1"/>
  <c r="M48" i="1"/>
  <c r="M79" i="1" s="1"/>
  <c r="N48" i="1"/>
  <c r="N79" i="1" s="1"/>
  <c r="O48" i="1"/>
  <c r="P48" i="1"/>
  <c r="L49" i="1"/>
  <c r="L80" i="1" s="1"/>
  <c r="M49" i="1"/>
  <c r="M80" i="1" s="1"/>
  <c r="N49" i="1"/>
  <c r="N80" i="1" s="1"/>
  <c r="O49" i="1"/>
  <c r="P49" i="1"/>
  <c r="L50" i="1"/>
  <c r="L81" i="1" s="1"/>
  <c r="M50" i="1"/>
  <c r="M81" i="1" s="1"/>
  <c r="N50" i="1"/>
  <c r="N81" i="1" s="1"/>
  <c r="O50" i="1"/>
  <c r="O81" i="1" s="1"/>
  <c r="P50" i="1"/>
  <c r="P81" i="1" s="1"/>
  <c r="L51" i="1"/>
  <c r="M51" i="1"/>
  <c r="M82" i="1" s="1"/>
  <c r="N51" i="1"/>
  <c r="N82" i="1" s="1"/>
  <c r="O51" i="1"/>
  <c r="O82" i="1" s="1"/>
  <c r="P51" i="1"/>
  <c r="L52" i="1"/>
  <c r="M52" i="1"/>
  <c r="M83" i="1" s="1"/>
  <c r="N52" i="1"/>
  <c r="N83" i="1" s="1"/>
  <c r="O52" i="1"/>
  <c r="P52" i="1"/>
  <c r="L53" i="1"/>
  <c r="L84" i="1" s="1"/>
  <c r="M53" i="1"/>
  <c r="M84" i="1" s="1"/>
  <c r="N53" i="1"/>
  <c r="N84" i="1" s="1"/>
  <c r="O53" i="1"/>
  <c r="P53" i="1"/>
  <c r="L54" i="1"/>
  <c r="L85" i="1" s="1"/>
  <c r="M54" i="1"/>
  <c r="M85" i="1" s="1"/>
  <c r="N54" i="1"/>
  <c r="N85" i="1" s="1"/>
  <c r="O54" i="1"/>
  <c r="O85" i="1" s="1"/>
  <c r="P54" i="1"/>
  <c r="P85" i="1" s="1"/>
  <c r="L55" i="1"/>
  <c r="M55" i="1"/>
  <c r="M86" i="1" s="1"/>
  <c r="N55" i="1"/>
  <c r="N86" i="1" s="1"/>
  <c r="O55" i="1"/>
  <c r="O86" i="1" s="1"/>
  <c r="P55" i="1"/>
  <c r="L56" i="1"/>
  <c r="M56" i="1"/>
  <c r="M87" i="1" s="1"/>
  <c r="N56" i="1"/>
  <c r="N87" i="1" s="1"/>
  <c r="O56" i="1"/>
  <c r="P56" i="1"/>
  <c r="L57" i="1"/>
  <c r="L88" i="1" s="1"/>
  <c r="M57" i="1"/>
  <c r="M88" i="1" s="1"/>
  <c r="N57" i="1"/>
  <c r="N88" i="1" s="1"/>
  <c r="O57" i="1"/>
  <c r="P57" i="1"/>
  <c r="L58" i="1"/>
  <c r="L89" i="1" s="1"/>
  <c r="M58" i="1"/>
  <c r="M89" i="1" s="1"/>
  <c r="N58" i="1"/>
  <c r="N89" i="1" s="1"/>
  <c r="O58" i="1"/>
  <c r="O89" i="1" s="1"/>
  <c r="P58" i="1"/>
  <c r="P89" i="1" s="1"/>
  <c r="L59" i="1"/>
  <c r="M59" i="1"/>
  <c r="M90" i="1" s="1"/>
  <c r="N59" i="1"/>
  <c r="N90" i="1" s="1"/>
  <c r="O59" i="1"/>
  <c r="O90" i="1" s="1"/>
  <c r="P59" i="1"/>
  <c r="L60" i="1"/>
  <c r="M60" i="1"/>
  <c r="M91" i="1" s="1"/>
  <c r="N60" i="1"/>
  <c r="N91" i="1" s="1"/>
  <c r="O60" i="1"/>
  <c r="P60" i="1"/>
  <c r="L61" i="1"/>
  <c r="L92" i="1" s="1"/>
  <c r="M61" i="1"/>
  <c r="M92" i="1" s="1"/>
  <c r="N61" i="1"/>
  <c r="N92" i="1" s="1"/>
  <c r="O61" i="1"/>
  <c r="P61" i="1"/>
  <c r="L62" i="1"/>
  <c r="L93" i="1" s="1"/>
  <c r="M62" i="1"/>
  <c r="M93" i="1" s="1"/>
  <c r="N62" i="1"/>
  <c r="N93" i="1" s="1"/>
  <c r="O62" i="1"/>
  <c r="O93" i="1" s="1"/>
  <c r="P62" i="1"/>
  <c r="P93" i="1" s="1"/>
  <c r="L63" i="1"/>
  <c r="M63" i="1"/>
  <c r="M94" i="1" s="1"/>
  <c r="N63" i="1"/>
  <c r="N94" i="1" s="1"/>
  <c r="O63" i="1"/>
  <c r="O94" i="1" s="1"/>
  <c r="P63" i="1"/>
  <c r="L64" i="1"/>
  <c r="M64" i="1"/>
  <c r="M95" i="1" s="1"/>
  <c r="N64" i="1"/>
  <c r="N95" i="1" s="1"/>
  <c r="O64" i="1"/>
  <c r="P64" i="1"/>
  <c r="L65" i="1"/>
  <c r="L96" i="1" s="1"/>
  <c r="M65" i="1"/>
  <c r="M96" i="1" s="1"/>
  <c r="N65" i="1"/>
  <c r="N96" i="1" s="1"/>
  <c r="O65" i="1"/>
  <c r="P65" i="1"/>
  <c r="L66" i="1"/>
  <c r="L97" i="1" s="1"/>
  <c r="M66" i="1"/>
  <c r="M97" i="1" s="1"/>
  <c r="N66" i="1"/>
  <c r="N97" i="1" s="1"/>
  <c r="O66" i="1"/>
  <c r="O97" i="1" s="1"/>
  <c r="P66" i="1"/>
  <c r="P97" i="1" s="1"/>
  <c r="L67" i="1"/>
  <c r="M67" i="1"/>
  <c r="M98" i="1" s="1"/>
  <c r="N67" i="1"/>
  <c r="N98" i="1" s="1"/>
  <c r="O67" i="1"/>
  <c r="O98" i="1" s="1"/>
  <c r="P67" i="1"/>
  <c r="L68" i="1"/>
  <c r="M68" i="1"/>
  <c r="M99" i="1" s="1"/>
  <c r="N68" i="1"/>
  <c r="N99" i="1" s="1"/>
  <c r="O68" i="1"/>
  <c r="P68" i="1"/>
  <c r="L69" i="1"/>
  <c r="L100" i="1" s="1"/>
  <c r="M69" i="1"/>
  <c r="M100" i="1" s="1"/>
  <c r="N69" i="1"/>
  <c r="N100" i="1" s="1"/>
  <c r="O69" i="1"/>
  <c r="P69" i="1"/>
  <c r="M44" i="1"/>
  <c r="M75" i="1" s="1"/>
  <c r="N44" i="1"/>
  <c r="N75" i="1" s="1"/>
  <c r="O44" i="1"/>
  <c r="P44" i="1"/>
  <c r="L44" i="1"/>
  <c r="L75" i="1" s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</calcChain>
</file>

<file path=xl/sharedStrings.xml><?xml version="1.0" encoding="utf-8"?>
<sst xmlns="http://schemas.openxmlformats.org/spreadsheetml/2006/main" count="63" uniqueCount="45">
  <si>
    <t>A</t>
  </si>
  <si>
    <t>T</t>
  </si>
  <si>
    <t>Pdemand</t>
  </si>
  <si>
    <t>Qdemand</t>
  </si>
  <si>
    <t>fbus</t>
  </si>
  <si>
    <t>tbus</t>
  </si>
  <si>
    <t>x</t>
  </si>
  <si>
    <t>b</t>
  </si>
  <si>
    <t>status</t>
  </si>
  <si>
    <t>0;</t>
  </si>
  <si>
    <t>Pg</t>
  </si>
  <si>
    <t>Qg</t>
  </si>
  <si>
    <t>Qmax</t>
  </si>
  <si>
    <t>Qmin</t>
  </si>
  <si>
    <t>Vg</t>
  </si>
  <si>
    <t>mBase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</si>
  <si>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</si>
  <si>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</si>
  <si>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</si>
  <si>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</si>
  <si>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</si>
  <si>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</si>
  <si>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</si>
  <si>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</si>
  <si>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</si>
  <si>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</si>
  <si>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</si>
  <si>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</si>
  <si>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</si>
  <si>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Capgen</t>
  </si>
  <si>
    <t>gen</t>
  </si>
  <si>
    <t>SG</t>
  </si>
  <si>
    <t>EC</t>
  </si>
  <si>
    <t>StorageCap</t>
  </si>
  <si>
    <t>PRI</t>
  </si>
  <si>
    <t>Active Renewable Gen Preds</t>
  </si>
  <si>
    <t>reActive Renewable Gen Preds</t>
  </si>
  <si>
    <t>T0</t>
  </si>
  <si>
    <t>Priority</t>
  </si>
  <si>
    <t>timeZero</t>
  </si>
  <si>
    <t>g</t>
  </si>
  <si>
    <t>G</t>
  </si>
  <si>
    <t>R</t>
  </si>
  <si>
    <t>r2  + x2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</si>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</sst>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228B22"/>
      <name val="Arial Unicode MS"/>
    </font>
    <font>
      <sz val="10"/>
      <name val="Arial Unicode MS"/>
    </font>
    <font>
      <sz val="11"/>
      <name val="Calibri"/>
      <family val="2"/>
      <scheme val="minor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4"/>
  <sheetViews>
    <sheetView tabSelected="1" topLeftCell="R1" zoomScale="85" zoomScaleNormal="85" workbookViewId="0">
      <selection activeCell="AC25" sqref="AC25"/>
    </sheetView>
  </sheetViews>
  <sheetFormatPr defaultRowHeight="15"/>
  <cols>
    <col min="39" max="43" width="11.5703125" bestFit="1" customWidth="1"/>
  </cols>
  <sheetData>
    <row r="1" spans="1:50" ht="15.75" thickBot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50" ht="15.75" thickBot="1">
      <c r="A2" s="1"/>
      <c r="B2" s="44" t="s">
        <v>2</v>
      </c>
      <c r="C2" s="45"/>
      <c r="D2" s="45"/>
      <c r="E2" s="45"/>
      <c r="F2" s="45"/>
      <c r="G2" s="46"/>
      <c r="H2" s="2"/>
      <c r="I2" s="2"/>
      <c r="J2" s="2"/>
      <c r="K2" s="2"/>
      <c r="L2" s="2"/>
      <c r="M2" s="44" t="s">
        <v>3</v>
      </c>
      <c r="N2" s="45"/>
      <c r="O2" s="45"/>
      <c r="P2" s="45"/>
      <c r="Q2" s="45"/>
      <c r="R2" s="46"/>
    </row>
    <row r="3" spans="1:50">
      <c r="A3" s="1"/>
      <c r="B3" s="30"/>
      <c r="C3" s="33">
        <v>1</v>
      </c>
      <c r="D3" s="33">
        <v>2</v>
      </c>
      <c r="E3" s="33">
        <v>3</v>
      </c>
      <c r="F3" s="33">
        <v>4</v>
      </c>
      <c r="G3" s="20">
        <v>5</v>
      </c>
      <c r="H3" s="2"/>
      <c r="I3" s="8" t="s">
        <v>0</v>
      </c>
      <c r="J3" s="2"/>
      <c r="K3" s="8" t="s">
        <v>1</v>
      </c>
      <c r="L3" s="9"/>
      <c r="M3" s="9"/>
      <c r="N3" s="10">
        <v>1</v>
      </c>
      <c r="O3" s="10">
        <v>2</v>
      </c>
      <c r="P3" s="10">
        <v>3</v>
      </c>
      <c r="Q3" s="10">
        <v>4</v>
      </c>
      <c r="R3" s="11">
        <v>5</v>
      </c>
      <c r="T3" s="17"/>
      <c r="U3" s="18" t="s">
        <v>4</v>
      </c>
      <c r="V3" s="2" t="s">
        <v>5</v>
      </c>
      <c r="W3" s="2" t="s">
        <v>42</v>
      </c>
      <c r="X3" s="2" t="s">
        <v>6</v>
      </c>
      <c r="Y3" s="2" t="s">
        <v>7</v>
      </c>
      <c r="Z3" s="2" t="s">
        <v>40</v>
      </c>
    </row>
    <row r="4" spans="1:50">
      <c r="A4" s="1"/>
      <c r="B4" s="9">
        <v>1</v>
      </c>
      <c r="C4" s="4">
        <v>5.425E-2</v>
      </c>
      <c r="D4" s="4">
        <v>5.425E-2</v>
      </c>
      <c r="E4" s="4">
        <v>5.425E-2</v>
      </c>
      <c r="F4" s="4">
        <v>5.425E-2</v>
      </c>
      <c r="G4" s="5">
        <v>5.425E-2</v>
      </c>
      <c r="H4" s="2"/>
      <c r="I4" s="12">
        <v>1</v>
      </c>
      <c r="J4" s="2"/>
      <c r="K4" s="12">
        <v>1</v>
      </c>
      <c r="L4" s="9"/>
      <c r="M4" s="9">
        <v>1</v>
      </c>
      <c r="N4" s="10">
        <f>C4*0.6</f>
        <v>3.2549999999999996E-2</v>
      </c>
      <c r="O4" s="10">
        <f t="shared" ref="O4:R19" si="0">D4*0.6</f>
        <v>3.2549999999999996E-2</v>
      </c>
      <c r="P4" s="10">
        <f t="shared" si="0"/>
        <v>3.2549999999999996E-2</v>
      </c>
      <c r="Q4" s="10">
        <f t="shared" si="0"/>
        <v>3.2549999999999996E-2</v>
      </c>
      <c r="R4" s="11">
        <f t="shared" si="0"/>
        <v>3.2549999999999996E-2</v>
      </c>
      <c r="U4" s="2">
        <v>1</v>
      </c>
      <c r="V4" s="2">
        <v>2</v>
      </c>
      <c r="W4" s="2">
        <v>0.02</v>
      </c>
      <c r="X4" s="2">
        <v>0.06</v>
      </c>
      <c r="Y4" s="2">
        <v>0.03</v>
      </c>
      <c r="Z4">
        <f>IFERROR(1/W4,0)</f>
        <v>50</v>
      </c>
    </row>
    <row r="5" spans="1:50">
      <c r="A5" s="1"/>
      <c r="B5" s="9">
        <v>2</v>
      </c>
      <c r="C5" s="4">
        <v>5.425E-2</v>
      </c>
      <c r="D5" s="4">
        <v>5.425E-2</v>
      </c>
      <c r="E5" s="4">
        <v>5.425E-2</v>
      </c>
      <c r="F5" s="4">
        <v>5.425E-2</v>
      </c>
      <c r="G5" s="5">
        <v>5.425E-2</v>
      </c>
      <c r="H5" s="2"/>
      <c r="I5" s="12">
        <v>2</v>
      </c>
      <c r="J5" s="2"/>
      <c r="K5" s="12">
        <v>2</v>
      </c>
      <c r="L5" s="9"/>
      <c r="M5" s="9">
        <v>2</v>
      </c>
      <c r="N5" s="10">
        <f t="shared" ref="N5:N33" si="1">C5*0.6</f>
        <v>3.2549999999999996E-2</v>
      </c>
      <c r="O5" s="10">
        <f t="shared" si="0"/>
        <v>3.2549999999999996E-2</v>
      </c>
      <c r="P5" s="10">
        <f t="shared" si="0"/>
        <v>3.2549999999999996E-2</v>
      </c>
      <c r="Q5" s="10">
        <f t="shared" si="0"/>
        <v>3.2549999999999996E-2</v>
      </c>
      <c r="R5" s="11">
        <f t="shared" si="0"/>
        <v>3.2549999999999996E-2</v>
      </c>
      <c r="T5" s="1"/>
      <c r="U5" s="2">
        <v>1</v>
      </c>
      <c r="V5" s="2">
        <v>3</v>
      </c>
      <c r="W5" s="2">
        <v>0.05</v>
      </c>
      <c r="X5" s="2">
        <v>0.19</v>
      </c>
      <c r="Y5" s="2">
        <v>0.02</v>
      </c>
      <c r="Z5">
        <f t="shared" ref="Z5:Z44" si="2">IFERROR(1/W5,0)</f>
        <v>20</v>
      </c>
      <c r="AC5" s="19" t="s">
        <v>10</v>
      </c>
      <c r="AD5" s="19" t="s">
        <v>11</v>
      </c>
      <c r="AE5" s="19" t="s">
        <v>12</v>
      </c>
      <c r="AF5" s="19" t="s">
        <v>13</v>
      </c>
      <c r="AG5" s="19" t="s">
        <v>14</v>
      </c>
      <c r="AH5" s="19" t="s">
        <v>15</v>
      </c>
      <c r="AI5" s="19" t="s">
        <v>8</v>
      </c>
      <c r="AJ5" s="19" t="s">
        <v>16</v>
      </c>
      <c r="AK5" s="19" t="s">
        <v>17</v>
      </c>
      <c r="AL5" s="19" t="s">
        <v>18</v>
      </c>
      <c r="AM5" s="19" t="s">
        <v>19</v>
      </c>
      <c r="AN5" s="19" t="s">
        <v>20</v>
      </c>
      <c r="AO5" s="19" t="s">
        <v>21</v>
      </c>
      <c r="AP5" s="19" t="s">
        <v>22</v>
      </c>
      <c r="AQ5" s="19" t="s">
        <v>23</v>
      </c>
      <c r="AR5" s="19" t="s">
        <v>24</v>
      </c>
      <c r="AS5" t="s">
        <v>25</v>
      </c>
      <c r="AT5" t="s">
        <v>26</v>
      </c>
      <c r="AU5" t="s">
        <v>27</v>
      </c>
      <c r="AV5" t="s">
        <v>28</v>
      </c>
    </row>
    <row r="6" spans="1:50">
      <c r="A6" s="1"/>
      <c r="B6" s="9">
        <v>3</v>
      </c>
      <c r="C6" s="4">
        <v>6.0000000000000001E-3</v>
      </c>
      <c r="D6" s="4">
        <v>6.0000000000000001E-3</v>
      </c>
      <c r="E6" s="4">
        <v>6.0000000000000001E-3</v>
      </c>
      <c r="F6" s="4">
        <v>6.0000000000000001E-3</v>
      </c>
      <c r="G6" s="5">
        <v>6.0000000000000001E-3</v>
      </c>
      <c r="H6" s="2"/>
      <c r="I6" s="12">
        <v>3</v>
      </c>
      <c r="J6" s="2"/>
      <c r="K6" s="12">
        <v>3</v>
      </c>
      <c r="L6" s="9"/>
      <c r="M6" s="9">
        <v>3</v>
      </c>
      <c r="N6" s="10">
        <f t="shared" si="1"/>
        <v>3.5999999999999999E-3</v>
      </c>
      <c r="O6" s="10">
        <f t="shared" si="0"/>
        <v>3.5999999999999999E-3</v>
      </c>
      <c r="P6" s="10">
        <f t="shared" si="0"/>
        <v>3.5999999999999999E-3</v>
      </c>
      <c r="Q6" s="10">
        <f t="shared" si="0"/>
        <v>3.5999999999999999E-3</v>
      </c>
      <c r="R6" s="11">
        <f t="shared" si="0"/>
        <v>3.5999999999999999E-3</v>
      </c>
      <c r="T6" s="1"/>
      <c r="U6" s="2">
        <v>2</v>
      </c>
      <c r="V6" s="2">
        <v>4</v>
      </c>
      <c r="W6" s="2">
        <v>0.06</v>
      </c>
      <c r="X6" s="2">
        <v>0.17</v>
      </c>
      <c r="Y6" s="2">
        <v>0.02</v>
      </c>
      <c r="Z6">
        <f t="shared" si="2"/>
        <v>16.666666666666668</v>
      </c>
      <c r="AA6" s="1">
        <v>66</v>
      </c>
      <c r="AB6">
        <v>1</v>
      </c>
      <c r="AC6">
        <v>23.54</v>
      </c>
      <c r="AD6">
        <v>0</v>
      </c>
      <c r="AE6">
        <v>150</v>
      </c>
      <c r="AF6">
        <v>-20</v>
      </c>
      <c r="AG6">
        <v>1</v>
      </c>
      <c r="AH6">
        <v>100</v>
      </c>
      <c r="AI6">
        <v>1</v>
      </c>
      <c r="AJ6">
        <v>80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9</v>
      </c>
    </row>
    <row r="7" spans="1:50">
      <c r="A7" s="1"/>
      <c r="B7" s="9">
        <v>4</v>
      </c>
      <c r="C7" s="4">
        <v>1.9E-2</v>
      </c>
      <c r="D7" s="4">
        <v>1.9E-2</v>
      </c>
      <c r="E7" s="4">
        <v>1.9E-2</v>
      </c>
      <c r="F7" s="4">
        <v>1.9E-2</v>
      </c>
      <c r="G7" s="5">
        <v>1.9E-2</v>
      </c>
      <c r="H7" s="2"/>
      <c r="I7" s="12">
        <v>4</v>
      </c>
      <c r="J7" s="2"/>
      <c r="K7" s="12">
        <v>4</v>
      </c>
      <c r="L7" s="9"/>
      <c r="M7" s="9">
        <v>4</v>
      </c>
      <c r="N7" s="10">
        <f t="shared" si="1"/>
        <v>1.1399999999999999E-2</v>
      </c>
      <c r="O7" s="10">
        <f t="shared" si="0"/>
        <v>1.1399999999999999E-2</v>
      </c>
      <c r="P7" s="10">
        <f t="shared" si="0"/>
        <v>1.1399999999999999E-2</v>
      </c>
      <c r="Q7" s="10">
        <f t="shared" si="0"/>
        <v>1.1399999999999999E-2</v>
      </c>
      <c r="R7" s="11">
        <f t="shared" si="0"/>
        <v>1.1399999999999999E-2</v>
      </c>
      <c r="T7" s="1"/>
      <c r="U7" s="2">
        <v>3</v>
      </c>
      <c r="V7" s="2">
        <v>4</v>
      </c>
      <c r="W7" s="2">
        <v>0.01</v>
      </c>
      <c r="X7" s="2">
        <v>0.04</v>
      </c>
      <c r="Y7" s="2">
        <v>0</v>
      </c>
      <c r="Z7">
        <f t="shared" si="2"/>
        <v>100</v>
      </c>
      <c r="AA7" s="1">
        <v>67</v>
      </c>
      <c r="AB7">
        <v>2</v>
      </c>
      <c r="AC7">
        <v>60.97</v>
      </c>
      <c r="AD7">
        <v>0</v>
      </c>
      <c r="AE7">
        <v>60</v>
      </c>
      <c r="AF7">
        <v>-20</v>
      </c>
      <c r="AG7">
        <v>1</v>
      </c>
      <c r="AH7">
        <v>100</v>
      </c>
      <c r="AI7">
        <v>1</v>
      </c>
      <c r="AJ7">
        <v>80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9</v>
      </c>
    </row>
    <row r="8" spans="1:50" ht="15.75" thickBot="1">
      <c r="A8" s="1"/>
      <c r="B8" s="9">
        <v>5</v>
      </c>
      <c r="C8" s="4">
        <v>1.9E-2</v>
      </c>
      <c r="D8" s="4">
        <v>1.9E-2</v>
      </c>
      <c r="E8" s="4">
        <v>1.9E-2</v>
      </c>
      <c r="F8" s="4">
        <v>1.9E-2</v>
      </c>
      <c r="G8" s="5">
        <v>1.9E-2</v>
      </c>
      <c r="H8" s="2"/>
      <c r="I8" s="12">
        <v>5</v>
      </c>
      <c r="J8" s="2"/>
      <c r="K8" s="13">
        <v>5</v>
      </c>
      <c r="L8" s="9"/>
      <c r="M8" s="9">
        <v>5</v>
      </c>
      <c r="N8" s="10">
        <f t="shared" si="1"/>
        <v>1.1399999999999999E-2</v>
      </c>
      <c r="O8" s="10">
        <f t="shared" si="0"/>
        <v>1.1399999999999999E-2</v>
      </c>
      <c r="P8" s="10">
        <f t="shared" si="0"/>
        <v>1.1399999999999999E-2</v>
      </c>
      <c r="Q8" s="10">
        <f t="shared" si="0"/>
        <v>1.1399999999999999E-2</v>
      </c>
      <c r="R8" s="11">
        <f t="shared" si="0"/>
        <v>1.1399999999999999E-2</v>
      </c>
      <c r="T8" s="1"/>
      <c r="U8" s="2">
        <v>2</v>
      </c>
      <c r="V8" s="2">
        <v>5</v>
      </c>
      <c r="W8" s="2">
        <v>0.05</v>
      </c>
      <c r="X8" s="2">
        <v>0.2</v>
      </c>
      <c r="Y8" s="2">
        <v>0.02</v>
      </c>
      <c r="Z8">
        <f t="shared" si="2"/>
        <v>20</v>
      </c>
      <c r="AA8" s="1">
        <v>68</v>
      </c>
      <c r="AB8">
        <v>22</v>
      </c>
      <c r="AC8">
        <v>21.59</v>
      </c>
      <c r="AD8">
        <v>0</v>
      </c>
      <c r="AE8">
        <v>62.5</v>
      </c>
      <c r="AF8">
        <v>-15</v>
      </c>
      <c r="AG8">
        <v>1</v>
      </c>
      <c r="AH8">
        <v>100</v>
      </c>
      <c r="AI8">
        <v>1</v>
      </c>
      <c r="AJ8">
        <v>50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9</v>
      </c>
    </row>
    <row r="9" spans="1:50">
      <c r="A9" s="1"/>
      <c r="B9" s="9">
        <v>6</v>
      </c>
      <c r="C9" s="4">
        <v>1.9E-2</v>
      </c>
      <c r="D9" s="4">
        <v>1.9E-2</v>
      </c>
      <c r="E9" s="4">
        <v>1.9E-2</v>
      </c>
      <c r="F9" s="4">
        <v>1.9E-2</v>
      </c>
      <c r="G9" s="5">
        <v>1.9E-2</v>
      </c>
      <c r="H9" s="2"/>
      <c r="I9" s="12">
        <v>6</v>
      </c>
      <c r="J9" s="2"/>
      <c r="K9" s="2"/>
      <c r="L9" s="2"/>
      <c r="M9" s="9">
        <v>6</v>
      </c>
      <c r="N9" s="10">
        <f t="shared" si="1"/>
        <v>1.1399999999999999E-2</v>
      </c>
      <c r="O9" s="10">
        <f t="shared" si="0"/>
        <v>1.1399999999999999E-2</v>
      </c>
      <c r="P9" s="10">
        <f t="shared" si="0"/>
        <v>1.1399999999999999E-2</v>
      </c>
      <c r="Q9" s="10">
        <f t="shared" si="0"/>
        <v>1.1399999999999999E-2</v>
      </c>
      <c r="R9" s="11">
        <f t="shared" si="0"/>
        <v>1.1399999999999999E-2</v>
      </c>
      <c r="T9" s="1"/>
      <c r="U9" s="2">
        <v>2</v>
      </c>
      <c r="V9" s="2">
        <v>6</v>
      </c>
      <c r="W9" s="2">
        <v>0.06</v>
      </c>
      <c r="X9" s="2">
        <v>0.18</v>
      </c>
      <c r="Y9" s="2">
        <v>0.02</v>
      </c>
      <c r="Z9">
        <f t="shared" si="2"/>
        <v>16.666666666666668</v>
      </c>
      <c r="AA9" s="1">
        <v>69</v>
      </c>
      <c r="AB9">
        <v>27</v>
      </c>
      <c r="AC9">
        <v>26.91</v>
      </c>
      <c r="AD9">
        <v>0</v>
      </c>
      <c r="AE9">
        <v>48.7</v>
      </c>
      <c r="AF9">
        <v>-15</v>
      </c>
      <c r="AG9">
        <v>1</v>
      </c>
      <c r="AH9">
        <v>100</v>
      </c>
      <c r="AI9">
        <v>1</v>
      </c>
      <c r="AJ9">
        <v>55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9</v>
      </c>
    </row>
    <row r="10" spans="1:50" ht="15.75" thickBot="1">
      <c r="A10" s="1"/>
      <c r="B10" s="9">
        <v>7</v>
      </c>
      <c r="C10" s="4">
        <v>5.7000000000000002E-2</v>
      </c>
      <c r="D10" s="4">
        <v>5.7000000000000002E-2</v>
      </c>
      <c r="E10" s="4">
        <v>5.7000000000000002E-2</v>
      </c>
      <c r="F10" s="4">
        <v>5.7000000000000002E-2</v>
      </c>
      <c r="G10" s="5">
        <v>5.7000000000000002E-2</v>
      </c>
      <c r="H10" s="2"/>
      <c r="I10" s="12">
        <v>7</v>
      </c>
      <c r="J10" s="2"/>
      <c r="K10" s="2"/>
      <c r="L10" s="2"/>
      <c r="M10" s="9">
        <v>7</v>
      </c>
      <c r="N10" s="10">
        <f t="shared" si="1"/>
        <v>3.4200000000000001E-2</v>
      </c>
      <c r="O10" s="10">
        <f t="shared" si="0"/>
        <v>3.4200000000000001E-2</v>
      </c>
      <c r="P10" s="10">
        <f t="shared" si="0"/>
        <v>3.4200000000000001E-2</v>
      </c>
      <c r="Q10" s="10">
        <f t="shared" si="0"/>
        <v>3.4200000000000001E-2</v>
      </c>
      <c r="R10" s="11">
        <f t="shared" si="0"/>
        <v>3.4200000000000001E-2</v>
      </c>
      <c r="T10" s="1"/>
      <c r="U10" s="2">
        <v>4</v>
      </c>
      <c r="V10" s="2">
        <v>6</v>
      </c>
      <c r="W10" s="2">
        <v>0.01</v>
      </c>
      <c r="X10" s="2">
        <v>0.04</v>
      </c>
      <c r="Y10" s="2">
        <v>0</v>
      </c>
      <c r="Z10">
        <f t="shared" si="2"/>
        <v>100</v>
      </c>
      <c r="AA10" s="1">
        <v>70</v>
      </c>
      <c r="AB10">
        <v>23</v>
      </c>
      <c r="AC10">
        <v>19.2</v>
      </c>
      <c r="AD10">
        <v>0</v>
      </c>
      <c r="AE10">
        <v>40</v>
      </c>
      <c r="AF10">
        <v>-10</v>
      </c>
      <c r="AG10">
        <v>1</v>
      </c>
      <c r="AH10">
        <v>100</v>
      </c>
      <c r="AI10">
        <v>1</v>
      </c>
      <c r="AJ10">
        <v>30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9</v>
      </c>
    </row>
    <row r="11" spans="1:50">
      <c r="A11" s="1"/>
      <c r="B11" s="9">
        <v>8</v>
      </c>
      <c r="C11" s="4">
        <v>2.5000000000000001E-2</v>
      </c>
      <c r="D11" s="4">
        <v>2.5000000000000001E-2</v>
      </c>
      <c r="E11" s="4">
        <v>2.5000000000000001E-2</v>
      </c>
      <c r="F11" s="4">
        <v>2.5000000000000001E-2</v>
      </c>
      <c r="G11" s="5">
        <v>2.5000000000000001E-2</v>
      </c>
      <c r="H11" s="2"/>
      <c r="I11" s="12">
        <v>8</v>
      </c>
      <c r="J11" s="2"/>
      <c r="K11" s="8" t="s">
        <v>37</v>
      </c>
      <c r="L11" s="2"/>
      <c r="M11" s="9">
        <v>8</v>
      </c>
      <c r="N11" s="10">
        <f t="shared" si="1"/>
        <v>1.4999999999999999E-2</v>
      </c>
      <c r="O11" s="10">
        <f t="shared" si="0"/>
        <v>1.4999999999999999E-2</v>
      </c>
      <c r="P11" s="10">
        <f t="shared" si="0"/>
        <v>1.4999999999999999E-2</v>
      </c>
      <c r="Q11" s="10">
        <f t="shared" si="0"/>
        <v>1.4999999999999999E-2</v>
      </c>
      <c r="R11" s="11">
        <f t="shared" si="0"/>
        <v>1.4999999999999999E-2</v>
      </c>
      <c r="T11" s="1"/>
      <c r="U11" s="2">
        <v>5</v>
      </c>
      <c r="V11" s="2">
        <v>7</v>
      </c>
      <c r="W11" s="2">
        <v>0.05</v>
      </c>
      <c r="X11" s="2">
        <v>0.12</v>
      </c>
      <c r="Y11" s="2">
        <v>0.01</v>
      </c>
      <c r="Z11">
        <f t="shared" si="2"/>
        <v>20</v>
      </c>
      <c r="AA11" s="1">
        <v>71</v>
      </c>
      <c r="AB11">
        <v>13</v>
      </c>
      <c r="AC11">
        <v>37</v>
      </c>
      <c r="AD11">
        <v>0</v>
      </c>
      <c r="AE11">
        <v>44.7</v>
      </c>
      <c r="AF11">
        <v>-15</v>
      </c>
      <c r="AG11">
        <v>1</v>
      </c>
      <c r="AH11">
        <v>100</v>
      </c>
      <c r="AI11">
        <v>1</v>
      </c>
      <c r="AJ11">
        <v>40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t="s">
        <v>9</v>
      </c>
    </row>
    <row r="12" spans="1:50">
      <c r="A12" s="1"/>
      <c r="B12" s="9">
        <v>9</v>
      </c>
      <c r="C12" s="4">
        <v>9.3000000000000013E-2</v>
      </c>
      <c r="D12" s="4">
        <v>9.3000000000000013E-2</v>
      </c>
      <c r="E12" s="4">
        <v>9.3000000000000013E-2</v>
      </c>
      <c r="F12" s="4">
        <v>9.3000000000000013E-2</v>
      </c>
      <c r="G12" s="5">
        <v>9.3000000000000013E-2</v>
      </c>
      <c r="H12" s="2"/>
      <c r="I12" s="12">
        <v>9</v>
      </c>
      <c r="J12" s="2"/>
      <c r="K12" s="12">
        <v>0</v>
      </c>
      <c r="L12" s="2"/>
      <c r="M12" s="9">
        <v>9</v>
      </c>
      <c r="N12" s="10">
        <f t="shared" si="1"/>
        <v>5.5800000000000009E-2</v>
      </c>
      <c r="O12" s="10">
        <f t="shared" si="0"/>
        <v>5.5800000000000009E-2</v>
      </c>
      <c r="P12" s="10">
        <f t="shared" si="0"/>
        <v>5.5800000000000009E-2</v>
      </c>
      <c r="Q12" s="10">
        <f t="shared" si="0"/>
        <v>5.5800000000000009E-2</v>
      </c>
      <c r="R12" s="11">
        <f t="shared" si="0"/>
        <v>5.5800000000000009E-2</v>
      </c>
      <c r="T12" s="1"/>
      <c r="U12" s="2">
        <v>6</v>
      </c>
      <c r="V12" s="2">
        <v>7</v>
      </c>
      <c r="W12" s="2">
        <v>0.03</v>
      </c>
      <c r="X12" s="2">
        <v>0.08</v>
      </c>
      <c r="Y12" s="2">
        <v>0.01</v>
      </c>
      <c r="Z12">
        <f t="shared" si="2"/>
        <v>33.333333333333336</v>
      </c>
      <c r="AA12" s="1"/>
    </row>
    <row r="13" spans="1:50" ht="15.75" thickBot="1">
      <c r="A13" s="1"/>
      <c r="B13" s="9">
        <v>10</v>
      </c>
      <c r="C13" s="4">
        <v>1.4499999999999999E-2</v>
      </c>
      <c r="D13" s="4">
        <v>1.4499999999999999E-2</v>
      </c>
      <c r="E13" s="4">
        <v>1.4499999999999999E-2</v>
      </c>
      <c r="F13" s="4">
        <v>1.4499999999999999E-2</v>
      </c>
      <c r="G13" s="5">
        <v>1.4499999999999999E-2</v>
      </c>
      <c r="H13" s="2"/>
      <c r="I13" s="12">
        <v>10</v>
      </c>
      <c r="J13" s="2"/>
      <c r="K13" s="12">
        <v>1</v>
      </c>
      <c r="L13" s="2"/>
      <c r="M13" s="9">
        <v>10</v>
      </c>
      <c r="N13" s="10">
        <f t="shared" si="1"/>
        <v>8.6999999999999994E-3</v>
      </c>
      <c r="O13" s="10">
        <f t="shared" si="0"/>
        <v>8.6999999999999994E-3</v>
      </c>
      <c r="P13" s="10">
        <f t="shared" si="0"/>
        <v>8.6999999999999994E-3</v>
      </c>
      <c r="Q13" s="10">
        <f t="shared" si="0"/>
        <v>8.6999999999999994E-3</v>
      </c>
      <c r="R13" s="11">
        <f t="shared" si="0"/>
        <v>8.6999999999999994E-3</v>
      </c>
      <c r="T13" s="1"/>
      <c r="U13" s="2">
        <v>6</v>
      </c>
      <c r="V13" s="2">
        <v>8</v>
      </c>
      <c r="W13" s="2">
        <v>0.01</v>
      </c>
      <c r="X13" s="2">
        <v>0.04</v>
      </c>
      <c r="Y13" s="2">
        <v>0</v>
      </c>
      <c r="Z13">
        <f t="shared" si="2"/>
        <v>100</v>
      </c>
      <c r="AB13" t="s">
        <v>29</v>
      </c>
      <c r="AE13" s="47" t="s">
        <v>33</v>
      </c>
      <c r="AF13" s="47"/>
      <c r="AH13" s="47" t="s">
        <v>38</v>
      </c>
      <c r="AI13" s="47"/>
    </row>
    <row r="14" spans="1:50">
      <c r="A14" s="1"/>
      <c r="B14" s="9">
        <v>11</v>
      </c>
      <c r="C14" s="4">
        <v>1.4499999999999999E-2</v>
      </c>
      <c r="D14" s="4">
        <v>1.4499999999999999E-2</v>
      </c>
      <c r="E14" s="4">
        <v>1.4499999999999999E-2</v>
      </c>
      <c r="F14" s="4">
        <v>1.4499999999999999E-2</v>
      </c>
      <c r="G14" s="5">
        <v>1.4499999999999999E-2</v>
      </c>
      <c r="H14" s="2"/>
      <c r="I14" s="12">
        <v>11</v>
      </c>
      <c r="J14" s="2"/>
      <c r="K14" s="12">
        <v>2</v>
      </c>
      <c r="L14" s="2"/>
      <c r="M14" s="9">
        <v>11</v>
      </c>
      <c r="N14" s="10">
        <f t="shared" si="1"/>
        <v>8.6999999999999994E-3</v>
      </c>
      <c r="O14" s="10">
        <f t="shared" si="0"/>
        <v>8.6999999999999994E-3</v>
      </c>
      <c r="P14" s="10">
        <f t="shared" si="0"/>
        <v>8.6999999999999994E-3</v>
      </c>
      <c r="Q14" s="10">
        <f t="shared" si="0"/>
        <v>8.6999999999999994E-3</v>
      </c>
      <c r="R14" s="11">
        <f t="shared" si="0"/>
        <v>8.6999999999999994E-3</v>
      </c>
      <c r="T14" s="1"/>
      <c r="U14" s="2">
        <v>6</v>
      </c>
      <c r="V14" s="2">
        <v>9</v>
      </c>
      <c r="W14" s="2">
        <v>0</v>
      </c>
      <c r="X14" s="2">
        <v>0.21</v>
      </c>
      <c r="Y14" s="2">
        <v>0</v>
      </c>
      <c r="Z14">
        <f t="shared" si="2"/>
        <v>0</v>
      </c>
      <c r="AB14" s="21" t="s">
        <v>30</v>
      </c>
      <c r="AC14" s="22" t="s">
        <v>31</v>
      </c>
      <c r="AE14" s="28" t="s">
        <v>0</v>
      </c>
      <c r="AF14" s="29" t="s">
        <v>32</v>
      </c>
      <c r="AH14" s="28" t="s">
        <v>0</v>
      </c>
      <c r="AI14" s="29" t="s">
        <v>34</v>
      </c>
      <c r="AL14" s="44" t="s">
        <v>35</v>
      </c>
      <c r="AM14" s="45"/>
      <c r="AN14" s="45"/>
      <c r="AO14" s="45"/>
      <c r="AP14" s="45"/>
      <c r="AQ14" s="46"/>
      <c r="AS14" s="44" t="s">
        <v>36</v>
      </c>
      <c r="AT14" s="45"/>
      <c r="AU14" s="45"/>
      <c r="AV14" s="45"/>
      <c r="AW14" s="45"/>
      <c r="AX14" s="46"/>
    </row>
    <row r="15" spans="1:50" ht="15.75" thickBot="1">
      <c r="A15" s="1"/>
      <c r="B15" s="9">
        <v>12</v>
      </c>
      <c r="C15" s="4">
        <v>2.7999999999999997E-2</v>
      </c>
      <c r="D15" s="4">
        <v>2.7999999999999997E-2</v>
      </c>
      <c r="E15" s="4">
        <v>2.7999999999999997E-2</v>
      </c>
      <c r="F15" s="4">
        <v>2.7999999999999997E-2</v>
      </c>
      <c r="G15" s="5">
        <v>2.7999999999999997E-2</v>
      </c>
      <c r="H15" s="2"/>
      <c r="I15" s="12">
        <v>12</v>
      </c>
      <c r="J15" s="2"/>
      <c r="K15" s="12">
        <v>3</v>
      </c>
      <c r="L15" s="2"/>
      <c r="M15" s="9">
        <v>12</v>
      </c>
      <c r="N15" s="10">
        <f t="shared" si="1"/>
        <v>1.6799999999999999E-2</v>
      </c>
      <c r="O15" s="10">
        <f t="shared" si="0"/>
        <v>1.6799999999999999E-2</v>
      </c>
      <c r="P15" s="10">
        <f t="shared" si="0"/>
        <v>1.6799999999999999E-2</v>
      </c>
      <c r="Q15" s="10">
        <f t="shared" si="0"/>
        <v>1.6799999999999999E-2</v>
      </c>
      <c r="R15" s="11">
        <f t="shared" si="0"/>
        <v>1.6799999999999999E-2</v>
      </c>
      <c r="T15" s="1"/>
      <c r="U15" s="2">
        <v>6</v>
      </c>
      <c r="V15" s="2">
        <v>10</v>
      </c>
      <c r="W15" s="2">
        <v>0</v>
      </c>
      <c r="X15" s="2">
        <v>0.56000000000000005</v>
      </c>
      <c r="Y15" s="2">
        <v>0</v>
      </c>
      <c r="Z15">
        <f t="shared" si="2"/>
        <v>0</v>
      </c>
      <c r="AB15" s="3">
        <v>1</v>
      </c>
      <c r="AC15" s="5">
        <v>0.5</v>
      </c>
      <c r="AE15" s="24">
        <v>1</v>
      </c>
      <c r="AF15" s="25">
        <v>0.1</v>
      </c>
      <c r="AH15" s="24">
        <v>1</v>
      </c>
      <c r="AI15" s="25">
        <v>1</v>
      </c>
      <c r="AL15" s="9"/>
      <c r="AM15" s="10">
        <v>1</v>
      </c>
      <c r="AN15" s="10">
        <v>2</v>
      </c>
      <c r="AO15" s="10">
        <v>3</v>
      </c>
      <c r="AP15" s="10">
        <v>4</v>
      </c>
      <c r="AQ15" s="11">
        <v>5</v>
      </c>
      <c r="AS15" s="9"/>
      <c r="AT15" s="10">
        <v>1</v>
      </c>
      <c r="AU15" s="10">
        <v>2</v>
      </c>
      <c r="AV15" s="10">
        <v>3</v>
      </c>
      <c r="AW15" s="10">
        <v>4</v>
      </c>
      <c r="AX15" s="11">
        <v>5</v>
      </c>
    </row>
    <row r="16" spans="1:50">
      <c r="A16" s="1"/>
      <c r="B16" s="9">
        <v>13</v>
      </c>
      <c r="C16" s="4">
        <v>2.7999999999999997E-2</v>
      </c>
      <c r="D16" s="4">
        <v>2.7999999999999997E-2</v>
      </c>
      <c r="E16" s="4">
        <v>2.7999999999999997E-2</v>
      </c>
      <c r="F16" s="4">
        <v>2.7999999999999997E-2</v>
      </c>
      <c r="G16" s="5">
        <v>2.7999999999999997E-2</v>
      </c>
      <c r="H16" s="2"/>
      <c r="I16" s="12">
        <v>13</v>
      </c>
      <c r="J16" s="2"/>
      <c r="K16" s="12">
        <v>4</v>
      </c>
      <c r="L16" s="2"/>
      <c r="M16" s="9">
        <v>13</v>
      </c>
      <c r="N16" s="10">
        <f t="shared" si="1"/>
        <v>1.6799999999999999E-2</v>
      </c>
      <c r="O16" s="10">
        <f t="shared" si="0"/>
        <v>1.6799999999999999E-2</v>
      </c>
      <c r="P16" s="10">
        <f t="shared" si="0"/>
        <v>1.6799999999999999E-2</v>
      </c>
      <c r="Q16" s="10">
        <f t="shared" si="0"/>
        <v>1.6799999999999999E-2</v>
      </c>
      <c r="R16" s="11">
        <f t="shared" si="0"/>
        <v>1.6799999999999999E-2</v>
      </c>
      <c r="T16" s="1"/>
      <c r="U16" s="2">
        <v>9</v>
      </c>
      <c r="V16" s="2">
        <v>11</v>
      </c>
      <c r="W16" s="2">
        <v>0</v>
      </c>
      <c r="X16" s="2">
        <v>0.21</v>
      </c>
      <c r="Y16" s="2">
        <v>0</v>
      </c>
      <c r="Z16">
        <f t="shared" si="2"/>
        <v>0</v>
      </c>
      <c r="AB16" s="3">
        <v>2</v>
      </c>
      <c r="AC16" s="5">
        <v>0.3</v>
      </c>
      <c r="AE16" s="24">
        <v>2</v>
      </c>
      <c r="AF16" s="25">
        <v>0</v>
      </c>
      <c r="AH16" s="24">
        <v>2</v>
      </c>
      <c r="AI16" s="25">
        <v>1</v>
      </c>
      <c r="AL16" s="9">
        <v>1</v>
      </c>
      <c r="AM16" s="35">
        <v>0</v>
      </c>
      <c r="AN16" s="36">
        <v>0</v>
      </c>
      <c r="AO16" s="36">
        <v>0</v>
      </c>
      <c r="AP16" s="36">
        <v>0</v>
      </c>
      <c r="AQ16" s="37">
        <v>0</v>
      </c>
      <c r="AS16" s="30">
        <v>1</v>
      </c>
      <c r="AT16" s="36">
        <f>AM16*0.4</f>
        <v>0</v>
      </c>
      <c r="AU16" s="36">
        <f t="shared" ref="AU16:AX16" si="3">AN16*0.4</f>
        <v>0</v>
      </c>
      <c r="AV16" s="36">
        <f t="shared" si="3"/>
        <v>0</v>
      </c>
      <c r="AW16" s="36">
        <f t="shared" si="3"/>
        <v>0</v>
      </c>
      <c r="AX16" s="37">
        <f t="shared" si="3"/>
        <v>0</v>
      </c>
    </row>
    <row r="17" spans="1:50" ht="15.75" thickBot="1">
      <c r="A17" s="1"/>
      <c r="B17" s="9">
        <v>14</v>
      </c>
      <c r="C17" s="4">
        <v>1.5500000000000002E-2</v>
      </c>
      <c r="D17" s="4">
        <v>1.5500000000000002E-2</v>
      </c>
      <c r="E17" s="4">
        <v>1.5500000000000002E-2</v>
      </c>
      <c r="F17" s="4">
        <v>1.5500000000000002E-2</v>
      </c>
      <c r="G17" s="5">
        <v>1.5500000000000002E-2</v>
      </c>
      <c r="H17" s="2"/>
      <c r="I17" s="12">
        <v>14</v>
      </c>
      <c r="J17" s="2"/>
      <c r="K17" s="13">
        <v>5</v>
      </c>
      <c r="L17" s="2"/>
      <c r="M17" s="9">
        <v>14</v>
      </c>
      <c r="N17" s="10">
        <f t="shared" si="1"/>
        <v>9.300000000000001E-3</v>
      </c>
      <c r="O17" s="10">
        <f t="shared" si="0"/>
        <v>9.300000000000001E-3</v>
      </c>
      <c r="P17" s="10">
        <f t="shared" si="0"/>
        <v>9.300000000000001E-3</v>
      </c>
      <c r="Q17" s="10">
        <f t="shared" si="0"/>
        <v>9.300000000000001E-3</v>
      </c>
      <c r="R17" s="11">
        <f t="shared" si="0"/>
        <v>9.300000000000001E-3</v>
      </c>
      <c r="T17" s="1"/>
      <c r="U17" s="2">
        <v>9</v>
      </c>
      <c r="V17" s="2">
        <v>10</v>
      </c>
      <c r="W17" s="2">
        <v>0</v>
      </c>
      <c r="X17" s="2">
        <v>0.11</v>
      </c>
      <c r="Y17" s="2">
        <v>0</v>
      </c>
      <c r="Z17">
        <f t="shared" si="2"/>
        <v>0</v>
      </c>
      <c r="AB17" s="3">
        <v>22</v>
      </c>
      <c r="AC17" s="5">
        <v>0.2</v>
      </c>
      <c r="AE17" s="24">
        <v>3</v>
      </c>
      <c r="AF17" s="25">
        <v>0</v>
      </c>
      <c r="AH17" s="24">
        <v>3</v>
      </c>
      <c r="AI17" s="25">
        <v>1</v>
      </c>
      <c r="AL17" s="9">
        <v>2</v>
      </c>
      <c r="AM17" s="38">
        <v>8.7513394609454176E-5</v>
      </c>
      <c r="AN17" s="39">
        <v>9.5246327778499809E-4</v>
      </c>
      <c r="AO17" s="39">
        <v>5.3953405575144419E-4</v>
      </c>
      <c r="AP17" s="39">
        <v>4.6498615352182174E-4</v>
      </c>
      <c r="AQ17" s="40">
        <v>8.5917382470856974E-4</v>
      </c>
      <c r="AS17" s="9">
        <v>2</v>
      </c>
      <c r="AT17" s="39">
        <f t="shared" ref="AT17:AT45" si="4">AM17*0.4</f>
        <v>3.5005357843781673E-5</v>
      </c>
      <c r="AU17" s="39">
        <f t="shared" ref="AU17:AU45" si="5">AN17*0.4</f>
        <v>3.8098531111399928E-4</v>
      </c>
      <c r="AV17" s="39">
        <f t="shared" ref="AV17:AV45" si="6">AO17*0.4</f>
        <v>2.1581362230057769E-4</v>
      </c>
      <c r="AW17" s="39">
        <f t="shared" ref="AW17:AW45" si="7">AP17*0.4</f>
        <v>1.859944614087287E-4</v>
      </c>
      <c r="AX17" s="40">
        <f t="shared" ref="AX17:AX45" si="8">AQ17*0.4</f>
        <v>3.4366952988342794E-4</v>
      </c>
    </row>
    <row r="18" spans="1:50">
      <c r="A18" s="1"/>
      <c r="B18" s="9">
        <v>15</v>
      </c>
      <c r="C18" s="4">
        <v>2.0499999999999997E-2</v>
      </c>
      <c r="D18" s="4">
        <v>2.0499999999999997E-2</v>
      </c>
      <c r="E18" s="4">
        <v>2.0499999999999997E-2</v>
      </c>
      <c r="F18" s="4">
        <v>2.0499999999999997E-2</v>
      </c>
      <c r="G18" s="5">
        <v>2.0499999999999997E-2</v>
      </c>
      <c r="H18" s="2"/>
      <c r="I18" s="12">
        <v>15</v>
      </c>
      <c r="J18" s="2"/>
      <c r="K18" s="2"/>
      <c r="L18" s="2"/>
      <c r="M18" s="9">
        <v>15</v>
      </c>
      <c r="N18" s="10">
        <f t="shared" si="1"/>
        <v>1.2299999999999998E-2</v>
      </c>
      <c r="O18" s="10">
        <f t="shared" si="0"/>
        <v>1.2299999999999998E-2</v>
      </c>
      <c r="P18" s="10">
        <f t="shared" si="0"/>
        <v>1.2299999999999998E-2</v>
      </c>
      <c r="Q18" s="10">
        <f t="shared" si="0"/>
        <v>1.2299999999999998E-2</v>
      </c>
      <c r="R18" s="11">
        <f t="shared" si="0"/>
        <v>1.2299999999999998E-2</v>
      </c>
      <c r="T18" s="1"/>
      <c r="U18" s="2">
        <v>4</v>
      </c>
      <c r="V18" s="2">
        <v>12</v>
      </c>
      <c r="W18" s="2">
        <v>0</v>
      </c>
      <c r="X18" s="2">
        <v>0.26</v>
      </c>
      <c r="Y18" s="2">
        <v>0</v>
      </c>
      <c r="Z18">
        <f t="shared" si="2"/>
        <v>0</v>
      </c>
      <c r="AB18" s="3">
        <v>27</v>
      </c>
      <c r="AC18" s="5">
        <v>0.1</v>
      </c>
      <c r="AE18" s="24">
        <v>4</v>
      </c>
      <c r="AF18" s="25">
        <v>0</v>
      </c>
      <c r="AH18" s="24">
        <v>4</v>
      </c>
      <c r="AI18" s="25">
        <v>1</v>
      </c>
      <c r="AL18" s="9">
        <v>3</v>
      </c>
      <c r="AM18" s="38">
        <v>8.3414161677092008E-4</v>
      </c>
      <c r="AN18" s="39">
        <v>4.1399864494060093E-4</v>
      </c>
      <c r="AO18" s="39">
        <v>7.4624061579959026E-4</v>
      </c>
      <c r="AP18" s="39">
        <v>9.7884147708968746E-4</v>
      </c>
      <c r="AQ18" s="40">
        <v>1.8439833623103008E-4</v>
      </c>
      <c r="AS18" s="9">
        <v>3</v>
      </c>
      <c r="AT18" s="39">
        <f t="shared" si="4"/>
        <v>3.3365664670836806E-4</v>
      </c>
      <c r="AU18" s="39">
        <f t="shared" si="5"/>
        <v>1.6559945797624037E-4</v>
      </c>
      <c r="AV18" s="39">
        <f t="shared" si="6"/>
        <v>2.9849624631983615E-4</v>
      </c>
      <c r="AW18" s="39">
        <f t="shared" si="7"/>
        <v>3.9153659083587502E-4</v>
      </c>
      <c r="AX18" s="40">
        <f t="shared" si="8"/>
        <v>7.3759334492412036E-5</v>
      </c>
    </row>
    <row r="19" spans="1:50">
      <c r="A19" s="1"/>
      <c r="B19" s="9">
        <v>16</v>
      </c>
      <c r="C19" s="4">
        <v>2.5000000000000001E-2</v>
      </c>
      <c r="D19" s="4">
        <v>2.5000000000000001E-2</v>
      </c>
      <c r="E19" s="4">
        <v>2.5000000000000001E-2</v>
      </c>
      <c r="F19" s="4">
        <v>2.5000000000000001E-2</v>
      </c>
      <c r="G19" s="5">
        <v>2.5000000000000001E-2</v>
      </c>
      <c r="H19" s="2"/>
      <c r="I19" s="12">
        <v>16</v>
      </c>
      <c r="J19" s="2"/>
      <c r="K19" s="2"/>
      <c r="L19" s="2"/>
      <c r="M19" s="9">
        <v>16</v>
      </c>
      <c r="N19" s="10">
        <f t="shared" si="1"/>
        <v>1.4999999999999999E-2</v>
      </c>
      <c r="O19" s="10">
        <f t="shared" si="0"/>
        <v>1.4999999999999999E-2</v>
      </c>
      <c r="P19" s="10">
        <f t="shared" si="0"/>
        <v>1.4999999999999999E-2</v>
      </c>
      <c r="Q19" s="10">
        <f t="shared" si="0"/>
        <v>1.4999999999999999E-2</v>
      </c>
      <c r="R19" s="11">
        <f t="shared" si="0"/>
        <v>1.4999999999999999E-2</v>
      </c>
      <c r="T19" s="1"/>
      <c r="U19" s="2">
        <v>12</v>
      </c>
      <c r="V19" s="2">
        <v>13</v>
      </c>
      <c r="W19" s="2">
        <v>0</v>
      </c>
      <c r="X19" s="2">
        <v>0.14000000000000001</v>
      </c>
      <c r="Y19" s="2">
        <v>0</v>
      </c>
      <c r="Z19">
        <f t="shared" si="2"/>
        <v>0</v>
      </c>
      <c r="AB19" s="3">
        <v>23</v>
      </c>
      <c r="AC19" s="5">
        <v>0.1</v>
      </c>
      <c r="AE19" s="24">
        <v>5</v>
      </c>
      <c r="AF19" s="25">
        <v>0</v>
      </c>
      <c r="AH19" s="24">
        <v>5</v>
      </c>
      <c r="AI19" s="25">
        <v>0</v>
      </c>
      <c r="AL19" s="9">
        <v>4</v>
      </c>
      <c r="AM19" s="38">
        <v>0</v>
      </c>
      <c r="AN19" s="39">
        <v>0</v>
      </c>
      <c r="AO19" s="39">
        <v>0</v>
      </c>
      <c r="AP19" s="39">
        <v>0</v>
      </c>
      <c r="AQ19" s="40">
        <v>0</v>
      </c>
      <c r="AS19" s="9">
        <v>4</v>
      </c>
      <c r="AT19" s="39">
        <f t="shared" si="4"/>
        <v>0</v>
      </c>
      <c r="AU19" s="39">
        <f t="shared" si="5"/>
        <v>0</v>
      </c>
      <c r="AV19" s="39">
        <f t="shared" si="6"/>
        <v>0</v>
      </c>
      <c r="AW19" s="39">
        <f t="shared" si="7"/>
        <v>0</v>
      </c>
      <c r="AX19" s="40">
        <f t="shared" si="8"/>
        <v>0</v>
      </c>
    </row>
    <row r="20" spans="1:50" ht="15.75" thickBot="1">
      <c r="A20" s="1"/>
      <c r="B20" s="9">
        <v>17</v>
      </c>
      <c r="C20" s="4">
        <v>2.2499999999999999E-2</v>
      </c>
      <c r="D20" s="4">
        <v>2.2499999999999999E-2</v>
      </c>
      <c r="E20" s="4">
        <v>2.2499999999999999E-2</v>
      </c>
      <c r="F20" s="4">
        <v>2.2499999999999999E-2</v>
      </c>
      <c r="G20" s="5">
        <v>2.2499999999999999E-2</v>
      </c>
      <c r="H20" s="2"/>
      <c r="I20" s="12">
        <v>17</v>
      </c>
      <c r="J20" s="2"/>
      <c r="K20" s="2"/>
      <c r="L20" s="2"/>
      <c r="M20" s="9">
        <v>17</v>
      </c>
      <c r="N20" s="10">
        <f t="shared" si="1"/>
        <v>1.35E-2</v>
      </c>
      <c r="O20" s="10">
        <f t="shared" ref="O20:O33" si="9">D20*0.6</f>
        <v>1.35E-2</v>
      </c>
      <c r="P20" s="10">
        <f t="shared" ref="P20:P33" si="10">E20*0.6</f>
        <v>1.35E-2</v>
      </c>
      <c r="Q20" s="10">
        <f t="shared" ref="Q20:Q33" si="11">F20*0.6</f>
        <v>1.35E-2</v>
      </c>
      <c r="R20" s="11">
        <f t="shared" ref="R20:R33" si="12">G20*0.6</f>
        <v>1.35E-2</v>
      </c>
      <c r="T20" s="1"/>
      <c r="U20" s="2">
        <v>12</v>
      </c>
      <c r="V20" s="2">
        <v>14</v>
      </c>
      <c r="W20" s="2">
        <v>0.12</v>
      </c>
      <c r="X20" s="2">
        <v>0.26</v>
      </c>
      <c r="Y20" s="2">
        <v>0</v>
      </c>
      <c r="Z20">
        <f t="shared" si="2"/>
        <v>8.3333333333333339</v>
      </c>
      <c r="AB20" s="6">
        <v>13</v>
      </c>
      <c r="AC20" s="7">
        <v>0.1</v>
      </c>
      <c r="AE20" s="24">
        <v>6</v>
      </c>
      <c r="AF20" s="25">
        <v>0</v>
      </c>
      <c r="AH20" s="24">
        <v>6</v>
      </c>
      <c r="AI20" s="25">
        <v>1</v>
      </c>
      <c r="AL20" s="9">
        <v>5</v>
      </c>
      <c r="AM20" s="38">
        <v>1E-4</v>
      </c>
      <c r="AN20" s="39">
        <v>1E-4</v>
      </c>
      <c r="AO20" s="39">
        <v>1E-4</v>
      </c>
      <c r="AP20" s="39">
        <v>9.1683034997767324E-4</v>
      </c>
      <c r="AQ20" s="40">
        <v>4.3923853990878359E-4</v>
      </c>
      <c r="AS20" s="9">
        <v>5</v>
      </c>
      <c r="AT20" s="39">
        <f t="shared" si="4"/>
        <v>4.0000000000000003E-5</v>
      </c>
      <c r="AU20" s="39">
        <f t="shared" si="5"/>
        <v>4.0000000000000003E-5</v>
      </c>
      <c r="AV20" s="39">
        <f t="shared" si="6"/>
        <v>4.0000000000000003E-5</v>
      </c>
      <c r="AW20" s="39">
        <f t="shared" si="7"/>
        <v>3.6673213999106934E-4</v>
      </c>
      <c r="AX20" s="40">
        <f t="shared" si="8"/>
        <v>1.7569541596351343E-4</v>
      </c>
    </row>
    <row r="21" spans="1:50">
      <c r="A21" s="1"/>
      <c r="B21" s="9">
        <v>18</v>
      </c>
      <c r="C21" s="4">
        <v>8.0000000000000002E-3</v>
      </c>
      <c r="D21" s="4">
        <v>8.0000000000000002E-3</v>
      </c>
      <c r="E21" s="4">
        <v>8.0000000000000002E-3</v>
      </c>
      <c r="F21" s="4">
        <v>8.0000000000000002E-3</v>
      </c>
      <c r="G21" s="5">
        <v>8.0000000000000002E-3</v>
      </c>
      <c r="H21" s="2"/>
      <c r="I21" s="12">
        <v>18</v>
      </c>
      <c r="J21" s="2"/>
      <c r="K21" s="2"/>
      <c r="L21" s="2"/>
      <c r="M21" s="9">
        <v>18</v>
      </c>
      <c r="N21" s="10">
        <f t="shared" si="1"/>
        <v>4.7999999999999996E-3</v>
      </c>
      <c r="O21" s="10">
        <f t="shared" si="9"/>
        <v>4.7999999999999996E-3</v>
      </c>
      <c r="P21" s="10">
        <f t="shared" si="10"/>
        <v>4.7999999999999996E-3</v>
      </c>
      <c r="Q21" s="10">
        <f t="shared" si="11"/>
        <v>4.7999999999999996E-3</v>
      </c>
      <c r="R21" s="11">
        <f t="shared" si="12"/>
        <v>4.7999999999999996E-3</v>
      </c>
      <c r="T21" s="1"/>
      <c r="U21" s="2">
        <v>12</v>
      </c>
      <c r="V21" s="2">
        <v>15</v>
      </c>
      <c r="W21" s="2">
        <v>7.0000000000000007E-2</v>
      </c>
      <c r="X21" s="2">
        <v>0.13</v>
      </c>
      <c r="Y21" s="2">
        <v>0</v>
      </c>
      <c r="Z21">
        <f t="shared" si="2"/>
        <v>14.285714285714285</v>
      </c>
      <c r="AE21" s="24">
        <v>7</v>
      </c>
      <c r="AF21" s="25">
        <v>0.1</v>
      </c>
      <c r="AH21" s="24">
        <v>7</v>
      </c>
      <c r="AI21" s="25">
        <v>1</v>
      </c>
      <c r="AL21" s="9">
        <v>6</v>
      </c>
      <c r="AM21" s="38">
        <v>5.0305828678801881E-4</v>
      </c>
      <c r="AN21" s="39">
        <v>1.2935488173861833E-4</v>
      </c>
      <c r="AO21" s="39">
        <v>8.4281072869691069E-4</v>
      </c>
      <c r="AP21" s="39">
        <v>2.6699961515794999E-4</v>
      </c>
      <c r="AQ21" s="40">
        <v>6.9224478323994421E-4</v>
      </c>
      <c r="AS21" s="9">
        <v>6</v>
      </c>
      <c r="AT21" s="39">
        <f t="shared" si="4"/>
        <v>2.0122331471520753E-4</v>
      </c>
      <c r="AU21" s="39">
        <f t="shared" si="5"/>
        <v>5.174195269544733E-5</v>
      </c>
      <c r="AV21" s="39">
        <f t="shared" si="6"/>
        <v>3.3712429147876431E-4</v>
      </c>
      <c r="AW21" s="39">
        <f t="shared" si="7"/>
        <v>1.0679984606318E-4</v>
      </c>
      <c r="AX21" s="40">
        <f t="shared" si="8"/>
        <v>2.7689791329597771E-4</v>
      </c>
    </row>
    <row r="22" spans="1:50">
      <c r="A22" s="1"/>
      <c r="B22" s="9">
        <v>19</v>
      </c>
      <c r="C22" s="4">
        <v>2.375E-2</v>
      </c>
      <c r="D22" s="4">
        <v>2.375E-2</v>
      </c>
      <c r="E22" s="4">
        <v>2.375E-2</v>
      </c>
      <c r="F22" s="4">
        <v>2.375E-2</v>
      </c>
      <c r="G22" s="5">
        <v>2.375E-2</v>
      </c>
      <c r="H22" s="2"/>
      <c r="I22" s="12">
        <v>19</v>
      </c>
      <c r="J22" s="2"/>
      <c r="K22" s="2"/>
      <c r="L22" s="2"/>
      <c r="M22" s="9">
        <v>19</v>
      </c>
      <c r="N22" s="10">
        <f t="shared" si="1"/>
        <v>1.4249999999999999E-2</v>
      </c>
      <c r="O22" s="10">
        <f t="shared" si="9"/>
        <v>1.4249999999999999E-2</v>
      </c>
      <c r="P22" s="10">
        <f t="shared" si="10"/>
        <v>1.4249999999999999E-2</v>
      </c>
      <c r="Q22" s="10">
        <f t="shared" si="11"/>
        <v>1.4249999999999999E-2</v>
      </c>
      <c r="R22" s="11">
        <f t="shared" si="12"/>
        <v>1.4249999999999999E-2</v>
      </c>
      <c r="T22" s="1"/>
      <c r="U22" s="2">
        <v>12</v>
      </c>
      <c r="V22" s="2">
        <v>16</v>
      </c>
      <c r="W22" s="2">
        <v>0.09</v>
      </c>
      <c r="X22" s="2">
        <v>0.2</v>
      </c>
      <c r="Y22" s="2">
        <v>0</v>
      </c>
      <c r="Z22">
        <f t="shared" si="2"/>
        <v>11.111111111111111</v>
      </c>
      <c r="AE22" s="24">
        <v>8</v>
      </c>
      <c r="AF22" s="25">
        <v>0</v>
      </c>
      <c r="AG22" s="24"/>
      <c r="AH22" s="24">
        <v>8</v>
      </c>
      <c r="AI22" s="25">
        <v>0</v>
      </c>
      <c r="AL22" s="9">
        <v>7</v>
      </c>
      <c r="AM22" s="38">
        <v>0</v>
      </c>
      <c r="AN22" s="39">
        <v>0</v>
      </c>
      <c r="AO22" s="39">
        <v>0</v>
      </c>
      <c r="AP22" s="39">
        <v>0</v>
      </c>
      <c r="AQ22" s="40">
        <v>0</v>
      </c>
      <c r="AS22" s="9">
        <v>7</v>
      </c>
      <c r="AT22" s="39">
        <f t="shared" si="4"/>
        <v>0</v>
      </c>
      <c r="AU22" s="39">
        <f t="shared" si="5"/>
        <v>0</v>
      </c>
      <c r="AV22" s="39">
        <f t="shared" si="6"/>
        <v>0</v>
      </c>
      <c r="AW22" s="39">
        <f t="shared" si="7"/>
        <v>0</v>
      </c>
      <c r="AX22" s="40">
        <f t="shared" si="8"/>
        <v>0</v>
      </c>
    </row>
    <row r="23" spans="1:50">
      <c r="A23" s="1"/>
      <c r="B23" s="9">
        <v>20</v>
      </c>
      <c r="C23" s="4">
        <v>5.5000000000000005E-3</v>
      </c>
      <c r="D23" s="4">
        <v>5.5000000000000005E-3</v>
      </c>
      <c r="E23" s="4">
        <v>5.5000000000000005E-3</v>
      </c>
      <c r="F23" s="4">
        <v>5.5000000000000005E-3</v>
      </c>
      <c r="G23" s="5">
        <v>5.5000000000000005E-3</v>
      </c>
      <c r="H23" s="2"/>
      <c r="I23" s="12">
        <v>20</v>
      </c>
      <c r="J23" s="2"/>
      <c r="K23" s="2"/>
      <c r="L23" s="2"/>
      <c r="M23" s="9">
        <v>20</v>
      </c>
      <c r="N23" s="10">
        <f t="shared" si="1"/>
        <v>3.3000000000000004E-3</v>
      </c>
      <c r="O23" s="10">
        <f t="shared" si="9"/>
        <v>3.3000000000000004E-3</v>
      </c>
      <c r="P23" s="10">
        <f t="shared" si="10"/>
        <v>3.3000000000000004E-3</v>
      </c>
      <c r="Q23" s="10">
        <f t="shared" si="11"/>
        <v>3.3000000000000004E-3</v>
      </c>
      <c r="R23" s="11">
        <f t="shared" si="12"/>
        <v>3.3000000000000004E-3</v>
      </c>
      <c r="T23" s="1"/>
      <c r="U23" s="2">
        <v>14</v>
      </c>
      <c r="V23" s="2">
        <v>15</v>
      </c>
      <c r="W23" s="2">
        <v>0.21999999999999997</v>
      </c>
      <c r="X23" s="2">
        <v>0.2</v>
      </c>
      <c r="Y23" s="2">
        <v>0</v>
      </c>
      <c r="Z23">
        <f t="shared" si="2"/>
        <v>4.5454545454545459</v>
      </c>
      <c r="AE23" s="24">
        <v>9</v>
      </c>
      <c r="AF23" s="25">
        <v>0</v>
      </c>
      <c r="AH23" s="24">
        <v>9</v>
      </c>
      <c r="AI23" s="25">
        <v>1</v>
      </c>
      <c r="AL23" s="9">
        <v>8</v>
      </c>
      <c r="AM23" s="38">
        <v>2.5021375216895158E-4</v>
      </c>
      <c r="AN23" s="39">
        <v>1.7570278291284026E-4</v>
      </c>
      <c r="AO23" s="39">
        <v>6.0043281641768752E-5</v>
      </c>
      <c r="AP23" s="39">
        <v>8.5628031554080286E-4</v>
      </c>
      <c r="AQ23" s="40">
        <v>9.9221245312327145E-4</v>
      </c>
      <c r="AS23" s="9">
        <v>8</v>
      </c>
      <c r="AT23" s="39">
        <f t="shared" si="4"/>
        <v>1.0008550086758063E-4</v>
      </c>
      <c r="AU23" s="39">
        <f t="shared" si="5"/>
        <v>7.0281113165136103E-5</v>
      </c>
      <c r="AV23" s="39">
        <f t="shared" si="6"/>
        <v>2.4017312656707501E-5</v>
      </c>
      <c r="AW23" s="39">
        <f t="shared" si="7"/>
        <v>3.4251212621632114E-4</v>
      </c>
      <c r="AX23" s="40">
        <f t="shared" si="8"/>
        <v>3.968849812493086E-4</v>
      </c>
    </row>
    <row r="24" spans="1:50">
      <c r="A24" s="1"/>
      <c r="B24" s="9">
        <v>21</v>
      </c>
      <c r="C24" s="4">
        <v>4.3750000000000004E-2</v>
      </c>
      <c r="D24" s="4">
        <v>4.3750000000000004E-2</v>
      </c>
      <c r="E24" s="4">
        <v>4.3750000000000004E-2</v>
      </c>
      <c r="F24" s="4">
        <v>4.3750000000000004E-2</v>
      </c>
      <c r="G24" s="5">
        <v>4.3750000000000004E-2</v>
      </c>
      <c r="H24" s="2"/>
      <c r="I24" s="12">
        <v>21</v>
      </c>
      <c r="J24" s="2"/>
      <c r="K24" s="2"/>
      <c r="L24" s="2"/>
      <c r="M24" s="9">
        <v>21</v>
      </c>
      <c r="N24" s="10">
        <f t="shared" si="1"/>
        <v>2.6250000000000002E-2</v>
      </c>
      <c r="O24" s="10">
        <f t="shared" si="9"/>
        <v>2.6250000000000002E-2</v>
      </c>
      <c r="P24" s="10">
        <f t="shared" si="10"/>
        <v>2.6250000000000002E-2</v>
      </c>
      <c r="Q24" s="10">
        <f t="shared" si="11"/>
        <v>2.6250000000000002E-2</v>
      </c>
      <c r="R24" s="11">
        <f t="shared" si="12"/>
        <v>2.6250000000000002E-2</v>
      </c>
      <c r="T24" s="1"/>
      <c r="U24" s="2">
        <v>16</v>
      </c>
      <c r="V24" s="2">
        <v>17</v>
      </c>
      <c r="W24" s="2">
        <v>0.08</v>
      </c>
      <c r="X24" s="2">
        <v>0.19</v>
      </c>
      <c r="Y24" s="2">
        <v>0</v>
      </c>
      <c r="Z24">
        <f t="shared" si="2"/>
        <v>12.5</v>
      </c>
      <c r="AE24" s="24">
        <v>10</v>
      </c>
      <c r="AF24" s="25">
        <v>0</v>
      </c>
      <c r="AH24" s="24">
        <v>10</v>
      </c>
      <c r="AI24" s="25">
        <v>1</v>
      </c>
      <c r="AL24" s="9">
        <v>9</v>
      </c>
      <c r="AM24" s="38">
        <v>0</v>
      </c>
      <c r="AN24" s="39">
        <v>0</v>
      </c>
      <c r="AO24" s="39">
        <v>0</v>
      </c>
      <c r="AP24" s="39">
        <v>0</v>
      </c>
      <c r="AQ24" s="40">
        <v>0</v>
      </c>
      <c r="AS24" s="9">
        <v>9</v>
      </c>
      <c r="AT24" s="39">
        <f t="shared" si="4"/>
        <v>0</v>
      </c>
      <c r="AU24" s="39">
        <f t="shared" si="5"/>
        <v>0</v>
      </c>
      <c r="AV24" s="39">
        <f t="shared" si="6"/>
        <v>0</v>
      </c>
      <c r="AW24" s="39">
        <f t="shared" si="7"/>
        <v>0</v>
      </c>
      <c r="AX24" s="40">
        <f t="shared" si="8"/>
        <v>0</v>
      </c>
    </row>
    <row r="25" spans="1:50">
      <c r="A25" s="1"/>
      <c r="B25" s="9">
        <v>22</v>
      </c>
      <c r="C25" s="4">
        <v>4.3750000000000004E-2</v>
      </c>
      <c r="D25" s="4">
        <v>4.3750000000000004E-2</v>
      </c>
      <c r="E25" s="4">
        <v>4.3750000000000004E-2</v>
      </c>
      <c r="F25" s="4">
        <v>4.3750000000000004E-2</v>
      </c>
      <c r="G25" s="5">
        <v>4.3750000000000004E-2</v>
      </c>
      <c r="H25" s="2"/>
      <c r="I25" s="12">
        <v>22</v>
      </c>
      <c r="J25" s="2"/>
      <c r="K25" s="2"/>
      <c r="L25" s="2"/>
      <c r="M25" s="9">
        <v>22</v>
      </c>
      <c r="N25" s="10">
        <f t="shared" si="1"/>
        <v>2.6250000000000002E-2</v>
      </c>
      <c r="O25" s="10">
        <f t="shared" si="9"/>
        <v>2.6250000000000002E-2</v>
      </c>
      <c r="P25" s="10">
        <f t="shared" si="10"/>
        <v>2.6250000000000002E-2</v>
      </c>
      <c r="Q25" s="10">
        <f t="shared" si="11"/>
        <v>2.6250000000000002E-2</v>
      </c>
      <c r="R25" s="11">
        <f t="shared" si="12"/>
        <v>2.6250000000000002E-2</v>
      </c>
      <c r="T25" s="1"/>
      <c r="U25" s="2">
        <v>15</v>
      </c>
      <c r="V25" s="2">
        <v>18</v>
      </c>
      <c r="W25" s="2">
        <v>0.10999999999999999</v>
      </c>
      <c r="X25" s="2">
        <v>0.22</v>
      </c>
      <c r="Y25" s="2">
        <v>0</v>
      </c>
      <c r="Z25">
        <f t="shared" si="2"/>
        <v>9.0909090909090917</v>
      </c>
      <c r="AE25" s="24">
        <v>11</v>
      </c>
      <c r="AF25" s="25">
        <v>0</v>
      </c>
      <c r="AH25" s="9">
        <v>11</v>
      </c>
      <c r="AI25" s="25">
        <v>1</v>
      </c>
      <c r="AL25" s="9">
        <v>10</v>
      </c>
      <c r="AM25" s="38">
        <v>6.3890891961894218E-4</v>
      </c>
      <c r="AN25" s="39">
        <v>6.9208518369612607E-5</v>
      </c>
      <c r="AO25" s="39">
        <v>1.0624210307258697E-4</v>
      </c>
      <c r="AP25" s="39">
        <v>2.1126511453665938E-4</v>
      </c>
      <c r="AQ25" s="40">
        <v>4.3412940436508764E-4</v>
      </c>
      <c r="AS25" s="9">
        <v>10</v>
      </c>
      <c r="AT25" s="39">
        <f t="shared" si="4"/>
        <v>2.555635678475769E-4</v>
      </c>
      <c r="AU25" s="39">
        <f t="shared" si="5"/>
        <v>2.7683407347845043E-5</v>
      </c>
      <c r="AV25" s="39">
        <f t="shared" si="6"/>
        <v>4.249684122903479E-5</v>
      </c>
      <c r="AW25" s="39">
        <f t="shared" si="7"/>
        <v>8.4506045814663756E-5</v>
      </c>
      <c r="AX25" s="40">
        <f t="shared" si="8"/>
        <v>1.7365176174603507E-4</v>
      </c>
    </row>
    <row r="26" spans="1:50">
      <c r="A26" s="1"/>
      <c r="B26" s="9">
        <v>23</v>
      </c>
      <c r="C26" s="4">
        <v>8.0000000000000002E-3</v>
      </c>
      <c r="D26" s="4">
        <v>8.0000000000000002E-3</v>
      </c>
      <c r="E26" s="4">
        <v>8.0000000000000002E-3</v>
      </c>
      <c r="F26" s="4">
        <v>8.0000000000000002E-3</v>
      </c>
      <c r="G26" s="5">
        <v>8.0000000000000002E-3</v>
      </c>
      <c r="H26" s="2"/>
      <c r="I26" s="12">
        <v>23</v>
      </c>
      <c r="J26" s="2"/>
      <c r="K26" s="2"/>
      <c r="L26" s="2"/>
      <c r="M26" s="9">
        <v>23</v>
      </c>
      <c r="N26" s="10">
        <f t="shared" si="1"/>
        <v>4.7999999999999996E-3</v>
      </c>
      <c r="O26" s="10">
        <f t="shared" si="9"/>
        <v>4.7999999999999996E-3</v>
      </c>
      <c r="P26" s="10">
        <f t="shared" si="10"/>
        <v>4.7999999999999996E-3</v>
      </c>
      <c r="Q26" s="10">
        <f t="shared" si="11"/>
        <v>4.7999999999999996E-3</v>
      </c>
      <c r="R26" s="11">
        <f t="shared" si="12"/>
        <v>4.7999999999999996E-3</v>
      </c>
      <c r="T26" s="1"/>
      <c r="U26" s="2">
        <v>18</v>
      </c>
      <c r="V26" s="2">
        <v>19</v>
      </c>
      <c r="W26" s="2">
        <v>0.06</v>
      </c>
      <c r="X26" s="2">
        <v>0.13</v>
      </c>
      <c r="Y26" s="2">
        <v>0</v>
      </c>
      <c r="Z26">
        <f t="shared" si="2"/>
        <v>16.666666666666668</v>
      </c>
      <c r="AE26" s="24">
        <v>12</v>
      </c>
      <c r="AF26" s="25">
        <v>0</v>
      </c>
      <c r="AH26" s="24">
        <v>12</v>
      </c>
      <c r="AI26" s="25">
        <v>1</v>
      </c>
      <c r="AL26" s="9">
        <v>11</v>
      </c>
      <c r="AM26" s="38">
        <v>0</v>
      </c>
      <c r="AN26" s="39">
        <v>0</v>
      </c>
      <c r="AO26" s="39">
        <v>0</v>
      </c>
      <c r="AP26" s="39">
        <v>0</v>
      </c>
      <c r="AQ26" s="40">
        <v>0</v>
      </c>
      <c r="AS26" s="9">
        <v>11</v>
      </c>
      <c r="AT26" s="39">
        <f t="shared" si="4"/>
        <v>0</v>
      </c>
      <c r="AU26" s="39">
        <f t="shared" si="5"/>
        <v>0</v>
      </c>
      <c r="AV26" s="39">
        <f t="shared" si="6"/>
        <v>0</v>
      </c>
      <c r="AW26" s="39">
        <f t="shared" si="7"/>
        <v>0</v>
      </c>
      <c r="AX26" s="40">
        <f t="shared" si="8"/>
        <v>0</v>
      </c>
    </row>
    <row r="27" spans="1:50">
      <c r="A27" s="1"/>
      <c r="B27" s="9">
        <v>24</v>
      </c>
      <c r="C27" s="4">
        <v>2.1749999999999999E-2</v>
      </c>
      <c r="D27" s="4">
        <v>2.1749999999999999E-2</v>
      </c>
      <c r="E27" s="4">
        <v>2.1749999999999999E-2</v>
      </c>
      <c r="F27" s="4">
        <v>2.1749999999999999E-2</v>
      </c>
      <c r="G27" s="5">
        <v>2.1749999999999999E-2</v>
      </c>
      <c r="H27" s="2"/>
      <c r="I27" s="12">
        <v>24</v>
      </c>
      <c r="J27" s="2"/>
      <c r="K27" s="2"/>
      <c r="L27" s="2"/>
      <c r="M27" s="9">
        <v>24</v>
      </c>
      <c r="N27" s="10">
        <f t="shared" si="1"/>
        <v>1.3049999999999999E-2</v>
      </c>
      <c r="O27" s="10">
        <f t="shared" si="9"/>
        <v>1.3049999999999999E-2</v>
      </c>
      <c r="P27" s="10">
        <f t="shared" si="10"/>
        <v>1.3049999999999999E-2</v>
      </c>
      <c r="Q27" s="10">
        <f t="shared" si="11"/>
        <v>1.3049999999999999E-2</v>
      </c>
      <c r="R27" s="11">
        <f t="shared" si="12"/>
        <v>1.3049999999999999E-2</v>
      </c>
      <c r="T27" s="1"/>
      <c r="U27" s="2">
        <v>19</v>
      </c>
      <c r="V27" s="2">
        <v>20</v>
      </c>
      <c r="W27" s="2">
        <v>0.03</v>
      </c>
      <c r="X27" s="2">
        <v>7.0000000000000007E-2</v>
      </c>
      <c r="Y27" s="2">
        <v>0</v>
      </c>
      <c r="Z27">
        <f t="shared" si="2"/>
        <v>33.333333333333336</v>
      </c>
      <c r="AE27" s="24">
        <v>13</v>
      </c>
      <c r="AF27" s="25">
        <v>0</v>
      </c>
      <c r="AH27" s="24">
        <v>13</v>
      </c>
      <c r="AI27" s="25">
        <v>2</v>
      </c>
      <c r="AL27" s="9">
        <v>12</v>
      </c>
      <c r="AM27" s="38">
        <v>7.8563894942130006E-5</v>
      </c>
      <c r="AN27" s="39">
        <v>3.4496162024785245E-4</v>
      </c>
      <c r="AO27" s="39">
        <v>1E-4</v>
      </c>
      <c r="AP27" s="39">
        <v>1E-4</v>
      </c>
      <c r="AQ27" s="40">
        <v>1E-4</v>
      </c>
      <c r="AS27" s="9">
        <v>12</v>
      </c>
      <c r="AT27" s="39">
        <f t="shared" si="4"/>
        <v>3.1425557976852004E-5</v>
      </c>
      <c r="AU27" s="39">
        <f t="shared" si="5"/>
        <v>1.3798464809914099E-4</v>
      </c>
      <c r="AV27" s="39">
        <f t="shared" si="6"/>
        <v>4.0000000000000003E-5</v>
      </c>
      <c r="AW27" s="39">
        <f t="shared" si="7"/>
        <v>4.0000000000000003E-5</v>
      </c>
      <c r="AX27" s="40">
        <f t="shared" si="8"/>
        <v>4.0000000000000003E-5</v>
      </c>
    </row>
    <row r="28" spans="1:50">
      <c r="A28" s="1"/>
      <c r="B28" s="9">
        <v>25</v>
      </c>
      <c r="C28" s="4">
        <v>2.1749999999999999E-2</v>
      </c>
      <c r="D28" s="4">
        <v>2.1749999999999999E-2</v>
      </c>
      <c r="E28" s="4">
        <v>2.1749999999999999E-2</v>
      </c>
      <c r="F28" s="4">
        <v>2.1749999999999999E-2</v>
      </c>
      <c r="G28" s="5">
        <v>2.1749999999999999E-2</v>
      </c>
      <c r="H28" s="2"/>
      <c r="I28" s="12">
        <v>25</v>
      </c>
      <c r="J28" s="2"/>
      <c r="K28" s="2"/>
      <c r="L28" s="2"/>
      <c r="M28" s="9">
        <v>25</v>
      </c>
      <c r="N28" s="10">
        <f t="shared" si="1"/>
        <v>1.3049999999999999E-2</v>
      </c>
      <c r="O28" s="10">
        <f t="shared" si="9"/>
        <v>1.3049999999999999E-2</v>
      </c>
      <c r="P28" s="10">
        <f t="shared" si="10"/>
        <v>1.3049999999999999E-2</v>
      </c>
      <c r="Q28" s="10">
        <f t="shared" si="11"/>
        <v>1.3049999999999999E-2</v>
      </c>
      <c r="R28" s="11">
        <f t="shared" si="12"/>
        <v>1.3049999999999999E-2</v>
      </c>
      <c r="T28" s="1"/>
      <c r="U28" s="2">
        <v>10</v>
      </c>
      <c r="V28" s="2">
        <v>20</v>
      </c>
      <c r="W28" s="2">
        <v>0.09</v>
      </c>
      <c r="X28" s="2">
        <v>0.21</v>
      </c>
      <c r="Y28" s="2">
        <v>0</v>
      </c>
      <c r="Z28">
        <f t="shared" si="2"/>
        <v>11.111111111111111</v>
      </c>
      <c r="AE28" s="24">
        <v>14</v>
      </c>
      <c r="AF28" s="25">
        <v>0.1</v>
      </c>
      <c r="AH28" s="24">
        <v>14</v>
      </c>
      <c r="AI28" s="25">
        <v>2</v>
      </c>
      <c r="AL28" s="9">
        <v>13</v>
      </c>
      <c r="AM28" s="38">
        <v>0</v>
      </c>
      <c r="AN28" s="39">
        <v>0</v>
      </c>
      <c r="AO28" s="39">
        <v>0</v>
      </c>
      <c r="AP28" s="39">
        <v>0</v>
      </c>
      <c r="AQ28" s="40">
        <v>0</v>
      </c>
      <c r="AS28" s="9">
        <v>13</v>
      </c>
      <c r="AT28" s="39">
        <f t="shared" si="4"/>
        <v>0</v>
      </c>
      <c r="AU28" s="39">
        <f t="shared" si="5"/>
        <v>0</v>
      </c>
      <c r="AV28" s="39">
        <f t="shared" si="6"/>
        <v>0</v>
      </c>
      <c r="AW28" s="39">
        <f t="shared" si="7"/>
        <v>0</v>
      </c>
      <c r="AX28" s="40">
        <f t="shared" si="8"/>
        <v>0</v>
      </c>
    </row>
    <row r="29" spans="1:50">
      <c r="A29" s="1"/>
      <c r="B29" s="9">
        <v>26</v>
      </c>
      <c r="C29" s="4">
        <v>8.7500000000000008E-3</v>
      </c>
      <c r="D29" s="4">
        <v>8.7500000000000008E-3</v>
      </c>
      <c r="E29" s="4">
        <v>8.7500000000000008E-3</v>
      </c>
      <c r="F29" s="4">
        <v>8.7500000000000008E-3</v>
      </c>
      <c r="G29" s="5">
        <v>8.7500000000000008E-3</v>
      </c>
      <c r="H29" s="2"/>
      <c r="I29" s="12">
        <v>26</v>
      </c>
      <c r="J29" s="2"/>
      <c r="K29" s="2"/>
      <c r="L29" s="2"/>
      <c r="M29" s="9">
        <v>26</v>
      </c>
      <c r="N29" s="10">
        <f t="shared" si="1"/>
        <v>5.2500000000000003E-3</v>
      </c>
      <c r="O29" s="10">
        <f t="shared" si="9"/>
        <v>5.2500000000000003E-3</v>
      </c>
      <c r="P29" s="10">
        <f t="shared" si="10"/>
        <v>5.2500000000000003E-3</v>
      </c>
      <c r="Q29" s="10">
        <f t="shared" si="11"/>
        <v>5.2500000000000003E-3</v>
      </c>
      <c r="R29" s="11">
        <f t="shared" si="12"/>
        <v>5.2500000000000003E-3</v>
      </c>
      <c r="T29" s="1"/>
      <c r="U29" s="2">
        <v>10</v>
      </c>
      <c r="V29" s="2">
        <v>17</v>
      </c>
      <c r="W29" s="2">
        <v>0.03</v>
      </c>
      <c r="X29" s="2">
        <v>0.08</v>
      </c>
      <c r="Y29" s="2">
        <v>0</v>
      </c>
      <c r="Z29">
        <f t="shared" si="2"/>
        <v>33.333333333333336</v>
      </c>
      <c r="AE29" s="24">
        <v>15</v>
      </c>
      <c r="AF29" s="25">
        <v>0</v>
      </c>
      <c r="AH29" s="24">
        <v>15</v>
      </c>
      <c r="AI29" s="25">
        <v>2</v>
      </c>
      <c r="AL29" s="9">
        <v>14</v>
      </c>
      <c r="AM29" s="38">
        <v>0</v>
      </c>
      <c r="AN29" s="39">
        <v>0</v>
      </c>
      <c r="AO29" s="39">
        <v>0</v>
      </c>
      <c r="AP29" s="39">
        <v>0</v>
      </c>
      <c r="AQ29" s="40">
        <v>0</v>
      </c>
      <c r="AS29" s="9">
        <v>14</v>
      </c>
      <c r="AT29" s="39">
        <f t="shared" si="4"/>
        <v>0</v>
      </c>
      <c r="AU29" s="39">
        <f t="shared" si="5"/>
        <v>0</v>
      </c>
      <c r="AV29" s="39">
        <f t="shared" si="6"/>
        <v>0</v>
      </c>
      <c r="AW29" s="39">
        <f t="shared" si="7"/>
        <v>0</v>
      </c>
      <c r="AX29" s="40">
        <f t="shared" si="8"/>
        <v>0</v>
      </c>
    </row>
    <row r="30" spans="1:50">
      <c r="A30" s="1"/>
      <c r="B30" s="9">
        <v>27</v>
      </c>
      <c r="C30" s="4">
        <v>8.7500000000000008E-3</v>
      </c>
      <c r="D30" s="4">
        <v>8.7500000000000008E-3</v>
      </c>
      <c r="E30" s="4">
        <v>8.7500000000000008E-3</v>
      </c>
      <c r="F30" s="4">
        <v>8.7500000000000008E-3</v>
      </c>
      <c r="G30" s="5">
        <v>8.7500000000000008E-3</v>
      </c>
      <c r="H30" s="2"/>
      <c r="I30" s="12">
        <v>27</v>
      </c>
      <c r="J30" s="2"/>
      <c r="K30" s="2"/>
      <c r="L30" s="2"/>
      <c r="M30" s="9">
        <v>27</v>
      </c>
      <c r="N30" s="10">
        <f t="shared" si="1"/>
        <v>5.2500000000000003E-3</v>
      </c>
      <c r="O30" s="10">
        <f t="shared" si="9"/>
        <v>5.2500000000000003E-3</v>
      </c>
      <c r="P30" s="10">
        <f t="shared" si="10"/>
        <v>5.2500000000000003E-3</v>
      </c>
      <c r="Q30" s="10">
        <f t="shared" si="11"/>
        <v>5.2500000000000003E-3</v>
      </c>
      <c r="R30" s="11">
        <f t="shared" si="12"/>
        <v>5.2500000000000003E-3</v>
      </c>
      <c r="T30" s="1"/>
      <c r="U30" s="2">
        <v>10</v>
      </c>
      <c r="V30" s="2">
        <v>21</v>
      </c>
      <c r="W30" s="2">
        <v>0.03</v>
      </c>
      <c r="X30" s="2">
        <v>7.0000000000000007E-2</v>
      </c>
      <c r="Y30" s="2">
        <v>0</v>
      </c>
      <c r="Z30">
        <f t="shared" si="2"/>
        <v>33.333333333333336</v>
      </c>
      <c r="AE30" s="24">
        <v>16</v>
      </c>
      <c r="AF30" s="25">
        <v>0</v>
      </c>
      <c r="AH30" s="24">
        <v>16</v>
      </c>
      <c r="AI30" s="25">
        <v>3</v>
      </c>
      <c r="AL30" s="9">
        <v>15</v>
      </c>
      <c r="AM30" s="38">
        <v>0</v>
      </c>
      <c r="AN30" s="39">
        <v>0</v>
      </c>
      <c r="AO30" s="39">
        <v>0</v>
      </c>
      <c r="AP30" s="39">
        <v>0</v>
      </c>
      <c r="AQ30" s="40">
        <v>0</v>
      </c>
      <c r="AS30" s="9">
        <v>15</v>
      </c>
      <c r="AT30" s="39">
        <f t="shared" si="4"/>
        <v>0</v>
      </c>
      <c r="AU30" s="39">
        <f t="shared" si="5"/>
        <v>0</v>
      </c>
      <c r="AV30" s="39">
        <f t="shared" si="6"/>
        <v>0</v>
      </c>
      <c r="AW30" s="39">
        <f t="shared" si="7"/>
        <v>0</v>
      </c>
      <c r="AX30" s="40">
        <f t="shared" si="8"/>
        <v>0</v>
      </c>
    </row>
    <row r="31" spans="1:50">
      <c r="A31" s="1"/>
      <c r="B31" s="9">
        <v>28</v>
      </c>
      <c r="C31" s="4">
        <v>8.7500000000000008E-3</v>
      </c>
      <c r="D31" s="4">
        <v>8.7500000000000008E-3</v>
      </c>
      <c r="E31" s="4">
        <v>8.7500000000000008E-3</v>
      </c>
      <c r="F31" s="4">
        <v>8.7500000000000008E-3</v>
      </c>
      <c r="G31" s="5">
        <v>8.7500000000000008E-3</v>
      </c>
      <c r="H31" s="2"/>
      <c r="I31" s="12">
        <v>28</v>
      </c>
      <c r="J31" s="2"/>
      <c r="K31" s="2"/>
      <c r="L31" s="2"/>
      <c r="M31" s="9">
        <v>28</v>
      </c>
      <c r="N31" s="10">
        <f t="shared" si="1"/>
        <v>5.2500000000000003E-3</v>
      </c>
      <c r="O31" s="10">
        <f t="shared" si="9"/>
        <v>5.2500000000000003E-3</v>
      </c>
      <c r="P31" s="10">
        <f t="shared" si="10"/>
        <v>5.2500000000000003E-3</v>
      </c>
      <c r="Q31" s="10">
        <f t="shared" si="11"/>
        <v>5.2500000000000003E-3</v>
      </c>
      <c r="R31" s="11">
        <f t="shared" si="12"/>
        <v>5.2500000000000003E-3</v>
      </c>
      <c r="T31" s="1"/>
      <c r="U31" s="2">
        <v>10</v>
      </c>
      <c r="V31" s="2">
        <v>22</v>
      </c>
      <c r="W31" s="2">
        <v>7.0000000000000007E-2</v>
      </c>
      <c r="X31" s="2">
        <v>0.15</v>
      </c>
      <c r="Y31" s="2">
        <v>0</v>
      </c>
      <c r="Z31">
        <f t="shared" si="2"/>
        <v>14.285714285714285</v>
      </c>
      <c r="AE31" s="24">
        <v>17</v>
      </c>
      <c r="AF31" s="25">
        <v>0.1</v>
      </c>
      <c r="AH31" s="24">
        <v>17</v>
      </c>
      <c r="AI31" s="25">
        <v>3</v>
      </c>
      <c r="AL31" s="9">
        <v>16</v>
      </c>
      <c r="AM31" s="38">
        <v>0</v>
      </c>
      <c r="AN31" s="39">
        <v>0</v>
      </c>
      <c r="AO31" s="39">
        <v>0</v>
      </c>
      <c r="AP31" s="39">
        <v>0</v>
      </c>
      <c r="AQ31" s="40">
        <v>0</v>
      </c>
      <c r="AS31" s="9">
        <v>16</v>
      </c>
      <c r="AT31" s="39">
        <f t="shared" si="4"/>
        <v>0</v>
      </c>
      <c r="AU31" s="39">
        <f t="shared" si="5"/>
        <v>0</v>
      </c>
      <c r="AV31" s="39">
        <f t="shared" si="6"/>
        <v>0</v>
      </c>
      <c r="AW31" s="39">
        <f t="shared" si="7"/>
        <v>0</v>
      </c>
      <c r="AX31" s="40">
        <f t="shared" si="8"/>
        <v>0</v>
      </c>
    </row>
    <row r="32" spans="1:50">
      <c r="A32" s="1"/>
      <c r="B32" s="9">
        <v>29</v>
      </c>
      <c r="C32" s="4">
        <v>6.0000000000000001E-3</v>
      </c>
      <c r="D32" s="4">
        <v>6.0000000000000001E-3</v>
      </c>
      <c r="E32" s="4">
        <v>6.0000000000000001E-3</v>
      </c>
      <c r="F32" s="4">
        <v>6.0000000000000001E-3</v>
      </c>
      <c r="G32" s="5">
        <v>6.0000000000000001E-3</v>
      </c>
      <c r="H32" s="2"/>
      <c r="I32" s="12">
        <v>29</v>
      </c>
      <c r="J32" s="2"/>
      <c r="K32" s="2"/>
      <c r="L32" s="2"/>
      <c r="M32" s="9">
        <v>29</v>
      </c>
      <c r="N32" s="10">
        <f t="shared" si="1"/>
        <v>3.5999999999999999E-3</v>
      </c>
      <c r="O32" s="10">
        <f t="shared" si="9"/>
        <v>3.5999999999999999E-3</v>
      </c>
      <c r="P32" s="10">
        <f t="shared" si="10"/>
        <v>3.5999999999999999E-3</v>
      </c>
      <c r="Q32" s="10">
        <f t="shared" si="11"/>
        <v>3.5999999999999999E-3</v>
      </c>
      <c r="R32" s="11">
        <f t="shared" si="12"/>
        <v>3.5999999999999999E-3</v>
      </c>
      <c r="T32" s="1"/>
      <c r="U32" s="2">
        <v>21</v>
      </c>
      <c r="V32" s="2">
        <v>22</v>
      </c>
      <c r="W32" s="2">
        <v>0.01</v>
      </c>
      <c r="X32" s="2">
        <v>0.02</v>
      </c>
      <c r="Y32" s="2">
        <v>0</v>
      </c>
      <c r="Z32">
        <f t="shared" si="2"/>
        <v>100</v>
      </c>
      <c r="AE32" s="24">
        <v>18</v>
      </c>
      <c r="AF32" s="25">
        <v>0</v>
      </c>
      <c r="AH32" s="24">
        <v>18</v>
      </c>
      <c r="AI32" s="25">
        <v>3</v>
      </c>
      <c r="AL32" s="9">
        <v>17</v>
      </c>
      <c r="AM32" s="38">
        <v>0</v>
      </c>
      <c r="AN32" s="39">
        <v>0</v>
      </c>
      <c r="AO32" s="39">
        <v>0</v>
      </c>
      <c r="AP32" s="39">
        <v>0</v>
      </c>
      <c r="AQ32" s="40">
        <v>0</v>
      </c>
      <c r="AS32" s="9">
        <v>17</v>
      </c>
      <c r="AT32" s="39">
        <f t="shared" si="4"/>
        <v>0</v>
      </c>
      <c r="AU32" s="39">
        <f t="shared" si="5"/>
        <v>0</v>
      </c>
      <c r="AV32" s="39">
        <f t="shared" si="6"/>
        <v>0</v>
      </c>
      <c r="AW32" s="39">
        <f t="shared" si="7"/>
        <v>0</v>
      </c>
      <c r="AX32" s="40">
        <f t="shared" si="8"/>
        <v>0</v>
      </c>
    </row>
    <row r="33" spans="1:50" ht="15.75" thickBot="1">
      <c r="A33" s="1"/>
      <c r="B33" s="14">
        <v>30</v>
      </c>
      <c r="C33" s="34">
        <v>2.6499999999999999E-2</v>
      </c>
      <c r="D33" s="34">
        <v>2.6499999999999999E-2</v>
      </c>
      <c r="E33" s="34">
        <v>2.6499999999999999E-2</v>
      </c>
      <c r="F33" s="34">
        <v>2.6499999999999999E-2</v>
      </c>
      <c r="G33" s="7">
        <v>2.6499999999999999E-2</v>
      </c>
      <c r="H33" s="2"/>
      <c r="I33" s="13">
        <v>30</v>
      </c>
      <c r="J33" s="2"/>
      <c r="K33" s="2"/>
      <c r="L33" s="2"/>
      <c r="M33" s="14">
        <v>30</v>
      </c>
      <c r="N33" s="15">
        <f t="shared" si="1"/>
        <v>1.5899999999999997E-2</v>
      </c>
      <c r="O33" s="15">
        <f t="shared" si="9"/>
        <v>1.5899999999999997E-2</v>
      </c>
      <c r="P33" s="15">
        <f t="shared" si="10"/>
        <v>1.5899999999999997E-2</v>
      </c>
      <c r="Q33" s="15">
        <f t="shared" si="11"/>
        <v>1.5899999999999997E-2</v>
      </c>
      <c r="R33" s="16">
        <f t="shared" si="12"/>
        <v>1.5899999999999997E-2</v>
      </c>
      <c r="T33" s="1"/>
      <c r="U33" s="2">
        <v>15</v>
      </c>
      <c r="V33" s="2">
        <v>23</v>
      </c>
      <c r="W33" s="2">
        <v>0.1</v>
      </c>
      <c r="X33" s="2">
        <v>0.2</v>
      </c>
      <c r="Y33" s="2">
        <v>0</v>
      </c>
      <c r="Z33">
        <f t="shared" si="2"/>
        <v>10</v>
      </c>
      <c r="AE33" s="24">
        <v>19</v>
      </c>
      <c r="AF33" s="25">
        <v>0</v>
      </c>
      <c r="AH33" s="24">
        <v>19</v>
      </c>
      <c r="AI33" s="25">
        <v>3</v>
      </c>
      <c r="AL33" s="9">
        <v>18</v>
      </c>
      <c r="AM33" s="38">
        <v>9.5136191141635142E-4</v>
      </c>
      <c r="AN33" s="39">
        <v>2.8349775245809595E-4</v>
      </c>
      <c r="AO33" s="39">
        <v>7.0761294778599198E-4</v>
      </c>
      <c r="AP33" s="39">
        <v>4.8942514327065406E-4</v>
      </c>
      <c r="AQ33" s="40">
        <v>9.9231375319830417E-4</v>
      </c>
      <c r="AS33" s="9">
        <v>18</v>
      </c>
      <c r="AT33" s="39">
        <f t="shared" si="4"/>
        <v>3.8054476456654058E-4</v>
      </c>
      <c r="AU33" s="39">
        <f t="shared" si="5"/>
        <v>1.1339910098323839E-4</v>
      </c>
      <c r="AV33" s="39">
        <f t="shared" si="6"/>
        <v>2.8304517911439681E-4</v>
      </c>
      <c r="AW33" s="39">
        <f t="shared" si="7"/>
        <v>1.9577005730826163E-4</v>
      </c>
      <c r="AX33" s="40">
        <f t="shared" si="8"/>
        <v>3.9692550127932167E-4</v>
      </c>
    </row>
    <row r="34" spans="1:50">
      <c r="T34" s="1"/>
      <c r="U34" s="2">
        <v>22</v>
      </c>
      <c r="V34" s="2">
        <v>24</v>
      </c>
      <c r="W34" s="2">
        <v>0.12</v>
      </c>
      <c r="X34" s="2">
        <v>0.18</v>
      </c>
      <c r="Y34" s="2">
        <v>0</v>
      </c>
      <c r="Z34">
        <f t="shared" si="2"/>
        <v>8.3333333333333339</v>
      </c>
      <c r="AE34" s="24">
        <v>20</v>
      </c>
      <c r="AF34" s="25">
        <v>0</v>
      </c>
      <c r="AH34" s="24">
        <v>20</v>
      </c>
      <c r="AI34" s="25">
        <v>3</v>
      </c>
      <c r="AL34" s="9">
        <v>19</v>
      </c>
      <c r="AM34" s="38">
        <v>2.044906114073648E-4</v>
      </c>
      <c r="AN34" s="39">
        <v>1.1178144920061372E-4</v>
      </c>
      <c r="AO34" s="39">
        <v>2.3020644921757972E-4</v>
      </c>
      <c r="AP34" s="39">
        <v>7.8389463579890434E-4</v>
      </c>
      <c r="AQ34" s="40">
        <v>3.5337491056021452E-4</v>
      </c>
      <c r="AS34" s="9">
        <v>19</v>
      </c>
      <c r="AT34" s="39">
        <f t="shared" si="4"/>
        <v>8.1796244562945932E-5</v>
      </c>
      <c r="AU34" s="39">
        <f t="shared" si="5"/>
        <v>4.4712579680245491E-5</v>
      </c>
      <c r="AV34" s="39">
        <f t="shared" si="6"/>
        <v>9.2082579687031887E-5</v>
      </c>
      <c r="AW34" s="39">
        <f t="shared" si="7"/>
        <v>3.1355785431956177E-4</v>
      </c>
      <c r="AX34" s="40">
        <f t="shared" si="8"/>
        <v>1.4134996422408581E-4</v>
      </c>
    </row>
    <row r="35" spans="1:50">
      <c r="T35" s="1"/>
      <c r="U35" s="2">
        <v>23</v>
      </c>
      <c r="V35" s="2">
        <v>24</v>
      </c>
      <c r="W35" s="2">
        <v>0.13</v>
      </c>
      <c r="X35" s="2">
        <v>0.27</v>
      </c>
      <c r="Y35" s="2">
        <v>0</v>
      </c>
      <c r="Z35">
        <f t="shared" si="2"/>
        <v>7.6923076923076916</v>
      </c>
      <c r="AE35" s="24">
        <v>21</v>
      </c>
      <c r="AF35" s="25">
        <v>0</v>
      </c>
      <c r="AH35" s="24">
        <v>21</v>
      </c>
      <c r="AI35" s="25">
        <v>3</v>
      </c>
      <c r="AL35" s="9">
        <v>20</v>
      </c>
      <c r="AM35" s="38">
        <v>0</v>
      </c>
      <c r="AN35" s="39">
        <v>0</v>
      </c>
      <c r="AO35" s="39">
        <v>0</v>
      </c>
      <c r="AP35" s="39">
        <v>0</v>
      </c>
      <c r="AQ35" s="40">
        <v>0</v>
      </c>
      <c r="AS35" s="9">
        <v>20</v>
      </c>
      <c r="AT35" s="39">
        <f t="shared" si="4"/>
        <v>0</v>
      </c>
      <c r="AU35" s="39">
        <f t="shared" si="5"/>
        <v>0</v>
      </c>
      <c r="AV35" s="39">
        <f t="shared" si="6"/>
        <v>0</v>
      </c>
      <c r="AW35" s="39">
        <f t="shared" si="7"/>
        <v>0</v>
      </c>
      <c r="AX35" s="40">
        <f t="shared" si="8"/>
        <v>0</v>
      </c>
    </row>
    <row r="36" spans="1:50">
      <c r="R36" s="31"/>
      <c r="T36" s="1"/>
      <c r="U36" s="2">
        <v>24</v>
      </c>
      <c r="V36" s="2">
        <v>25</v>
      </c>
      <c r="W36" s="2">
        <v>0.18999999999999997</v>
      </c>
      <c r="X36" s="2">
        <v>0.33</v>
      </c>
      <c r="Y36" s="2">
        <v>0</v>
      </c>
      <c r="Z36">
        <f t="shared" si="2"/>
        <v>5.2631578947368425</v>
      </c>
      <c r="AE36" s="24">
        <v>22</v>
      </c>
      <c r="AF36" s="25">
        <v>0</v>
      </c>
      <c r="AH36" s="24">
        <v>22</v>
      </c>
      <c r="AI36" s="25">
        <v>3</v>
      </c>
      <c r="AL36" s="9">
        <v>21</v>
      </c>
      <c r="AM36" s="38">
        <v>2.1333932094814778E-4</v>
      </c>
      <c r="AN36" s="39">
        <v>2.7235033178636523E-4</v>
      </c>
      <c r="AO36" s="39">
        <v>2.5857015807172255E-4</v>
      </c>
      <c r="AP36" s="39">
        <v>8.2976827561470818E-4</v>
      </c>
      <c r="AQ36" s="40">
        <v>9.6186305342808463E-4</v>
      </c>
      <c r="AS36" s="9">
        <v>21</v>
      </c>
      <c r="AT36" s="39">
        <f t="shared" si="4"/>
        <v>8.5335728379259111E-5</v>
      </c>
      <c r="AU36" s="39">
        <f t="shared" si="5"/>
        <v>1.089401327145461E-4</v>
      </c>
      <c r="AV36" s="39">
        <f t="shared" si="6"/>
        <v>1.0342806322868902E-4</v>
      </c>
      <c r="AW36" s="39">
        <f t="shared" si="7"/>
        <v>3.3190731024588328E-4</v>
      </c>
      <c r="AX36" s="40">
        <f t="shared" si="8"/>
        <v>3.8474522137123387E-4</v>
      </c>
    </row>
    <row r="37" spans="1:50">
      <c r="T37" s="1"/>
      <c r="U37" s="2">
        <v>25</v>
      </c>
      <c r="V37" s="2">
        <v>26</v>
      </c>
      <c r="W37" s="2">
        <v>0.25</v>
      </c>
      <c r="X37" s="2">
        <v>0.38</v>
      </c>
      <c r="Y37" s="2">
        <v>0</v>
      </c>
      <c r="Z37">
        <f t="shared" si="2"/>
        <v>4</v>
      </c>
      <c r="AE37" s="24">
        <v>23</v>
      </c>
      <c r="AF37" s="25">
        <v>0.1</v>
      </c>
      <c r="AH37" s="24">
        <v>23</v>
      </c>
      <c r="AI37" s="25">
        <v>1</v>
      </c>
      <c r="AL37" s="9">
        <v>22</v>
      </c>
      <c r="AM37" s="38">
        <v>0</v>
      </c>
      <c r="AN37" s="39">
        <v>0</v>
      </c>
      <c r="AO37" s="39">
        <v>0</v>
      </c>
      <c r="AP37" s="39">
        <v>0</v>
      </c>
      <c r="AQ37" s="40">
        <v>0</v>
      </c>
      <c r="AS37" s="9">
        <v>22</v>
      </c>
      <c r="AT37" s="39">
        <f t="shared" si="4"/>
        <v>0</v>
      </c>
      <c r="AU37" s="39">
        <f t="shared" si="5"/>
        <v>0</v>
      </c>
      <c r="AV37" s="39">
        <f t="shared" si="6"/>
        <v>0</v>
      </c>
      <c r="AW37" s="39">
        <f t="shared" si="7"/>
        <v>0</v>
      </c>
      <c r="AX37" s="40">
        <f t="shared" si="8"/>
        <v>0</v>
      </c>
    </row>
    <row r="38" spans="1:50">
      <c r="T38" s="1"/>
      <c r="U38" s="2">
        <v>25</v>
      </c>
      <c r="V38" s="2">
        <v>27</v>
      </c>
      <c r="W38" s="2">
        <v>0.10999999999999999</v>
      </c>
      <c r="X38" s="2">
        <v>0.21</v>
      </c>
      <c r="Y38" s="2">
        <v>0</v>
      </c>
      <c r="Z38">
        <f t="shared" si="2"/>
        <v>9.0909090909090917</v>
      </c>
      <c r="AE38" s="24">
        <v>24</v>
      </c>
      <c r="AF38" s="25">
        <v>0</v>
      </c>
      <c r="AH38" s="24">
        <v>24</v>
      </c>
      <c r="AI38" s="25">
        <v>1</v>
      </c>
      <c r="AL38" s="9">
        <v>23</v>
      </c>
      <c r="AM38" s="38">
        <v>8.9727186187768895E-4</v>
      </c>
      <c r="AN38" s="39">
        <v>4.4713395458521375E-5</v>
      </c>
      <c r="AO38" s="39">
        <v>1.6289715221200839E-4</v>
      </c>
      <c r="AP38" s="39">
        <v>6.8076555474333824E-4</v>
      </c>
      <c r="AQ38" s="40">
        <v>2.0688010415803528E-4</v>
      </c>
      <c r="AS38" s="9">
        <v>23</v>
      </c>
      <c r="AT38" s="39">
        <f t="shared" si="4"/>
        <v>3.589087447510756E-4</v>
      </c>
      <c r="AU38" s="39">
        <f t="shared" si="5"/>
        <v>1.7885358183408551E-5</v>
      </c>
      <c r="AV38" s="39">
        <f t="shared" si="6"/>
        <v>6.515886088480336E-5</v>
      </c>
      <c r="AW38" s="39">
        <f t="shared" si="7"/>
        <v>2.723062218973353E-4</v>
      </c>
      <c r="AX38" s="40">
        <f t="shared" si="8"/>
        <v>8.2752041663214121E-5</v>
      </c>
    </row>
    <row r="39" spans="1:50" ht="15.75" thickBot="1">
      <c r="J39" s="4"/>
      <c r="K39" s="4"/>
      <c r="L39" s="4"/>
      <c r="M39" s="4"/>
      <c r="N39" s="4"/>
      <c r="O39" s="4"/>
      <c r="P39" s="4"/>
      <c r="T39" s="1"/>
      <c r="U39" s="2">
        <v>28</v>
      </c>
      <c r="V39" s="2">
        <v>27</v>
      </c>
      <c r="W39" s="2">
        <v>0</v>
      </c>
      <c r="X39" s="2">
        <v>0.4</v>
      </c>
      <c r="Y39" s="2">
        <v>0</v>
      </c>
      <c r="Z39">
        <f t="shared" si="2"/>
        <v>0</v>
      </c>
      <c r="AE39" s="24">
        <v>25</v>
      </c>
      <c r="AF39" s="25">
        <v>0</v>
      </c>
      <c r="AH39" s="24">
        <v>25</v>
      </c>
      <c r="AI39" s="25">
        <v>1</v>
      </c>
      <c r="AL39" s="9">
        <v>24</v>
      </c>
      <c r="AM39" s="38">
        <v>0</v>
      </c>
      <c r="AN39" s="39">
        <v>0</v>
      </c>
      <c r="AO39" s="39">
        <v>0</v>
      </c>
      <c r="AP39" s="39">
        <v>0</v>
      </c>
      <c r="AQ39" s="40">
        <v>0</v>
      </c>
      <c r="AS39" s="9">
        <v>24</v>
      </c>
      <c r="AT39" s="39">
        <f t="shared" si="4"/>
        <v>0</v>
      </c>
      <c r="AU39" s="39">
        <f t="shared" si="5"/>
        <v>0</v>
      </c>
      <c r="AV39" s="39">
        <f t="shared" si="6"/>
        <v>0</v>
      </c>
      <c r="AW39" s="39">
        <f t="shared" si="7"/>
        <v>0</v>
      </c>
      <c r="AX39" s="40">
        <f t="shared" si="8"/>
        <v>0</v>
      </c>
    </row>
    <row r="40" spans="1:50" ht="15.75" thickBot="1">
      <c r="H40" s="2" t="s">
        <v>0</v>
      </c>
      <c r="I40" s="30" t="s">
        <v>39</v>
      </c>
      <c r="J40" s="10"/>
      <c r="K40" s="10"/>
      <c r="L40" s="10"/>
      <c r="M40" s="10"/>
      <c r="N40" s="10"/>
      <c r="O40" s="10"/>
      <c r="P40" s="4"/>
      <c r="T40" s="1"/>
      <c r="U40" s="2">
        <v>27</v>
      </c>
      <c r="V40" s="2">
        <v>29</v>
      </c>
      <c r="W40" s="2">
        <v>0.21999999999999997</v>
      </c>
      <c r="X40" s="2">
        <v>0.42</v>
      </c>
      <c r="Y40" s="2">
        <v>0</v>
      </c>
      <c r="Z40">
        <f t="shared" si="2"/>
        <v>4.5454545454545459</v>
      </c>
      <c r="AE40" s="24">
        <v>26</v>
      </c>
      <c r="AF40" s="25">
        <v>0</v>
      </c>
      <c r="AH40" s="24">
        <v>26</v>
      </c>
      <c r="AI40" s="25">
        <v>1</v>
      </c>
      <c r="AL40" s="9">
        <v>25</v>
      </c>
      <c r="AM40" s="38">
        <v>0</v>
      </c>
      <c r="AN40" s="39">
        <v>0</v>
      </c>
      <c r="AO40" s="39">
        <v>0</v>
      </c>
      <c r="AP40" s="39">
        <v>0</v>
      </c>
      <c r="AQ40" s="40">
        <v>0</v>
      </c>
      <c r="AS40" s="9">
        <v>25</v>
      </c>
      <c r="AT40" s="39">
        <f t="shared" si="4"/>
        <v>0</v>
      </c>
      <c r="AU40" s="39">
        <f t="shared" si="5"/>
        <v>0</v>
      </c>
      <c r="AV40" s="39">
        <f t="shared" si="6"/>
        <v>0</v>
      </c>
      <c r="AW40" s="39">
        <f t="shared" si="7"/>
        <v>0</v>
      </c>
      <c r="AX40" s="40">
        <f t="shared" si="8"/>
        <v>0</v>
      </c>
    </row>
    <row r="41" spans="1:50">
      <c r="H41" s="32">
        <v>1</v>
      </c>
      <c r="I41" s="23">
        <v>0.1</v>
      </c>
      <c r="L41" s="4"/>
      <c r="T41" s="1"/>
      <c r="U41" s="2">
        <v>27</v>
      </c>
      <c r="V41" s="2">
        <v>30</v>
      </c>
      <c r="W41" s="2">
        <v>0.32</v>
      </c>
      <c r="X41" s="2">
        <v>0.6</v>
      </c>
      <c r="Y41" s="2">
        <v>0</v>
      </c>
      <c r="Z41">
        <f t="shared" si="2"/>
        <v>3.125</v>
      </c>
      <c r="AE41" s="24">
        <v>27</v>
      </c>
      <c r="AF41" s="25">
        <v>0</v>
      </c>
      <c r="AH41" s="24">
        <v>27</v>
      </c>
      <c r="AI41" s="25">
        <v>1</v>
      </c>
      <c r="AL41" s="9">
        <v>26</v>
      </c>
      <c r="AM41" s="38">
        <v>6.0753260204733943E-4</v>
      </c>
      <c r="AN41" s="39">
        <v>6.9206457754110396E-4</v>
      </c>
      <c r="AO41" s="39">
        <v>1.3610011360879772E-4</v>
      </c>
      <c r="AP41" s="39">
        <v>5.2557341561350942E-4</v>
      </c>
      <c r="AQ41" s="40">
        <v>7.8422869060802106E-4</v>
      </c>
      <c r="AS41" s="9">
        <v>26</v>
      </c>
      <c r="AT41" s="39">
        <f t="shared" si="4"/>
        <v>2.4301304081893578E-4</v>
      </c>
      <c r="AU41" s="39">
        <f t="shared" si="5"/>
        <v>2.7682583101644161E-4</v>
      </c>
      <c r="AV41" s="39">
        <f t="shared" si="6"/>
        <v>5.4440045443519093E-5</v>
      </c>
      <c r="AW41" s="39">
        <f t="shared" si="7"/>
        <v>2.1022936624540378E-4</v>
      </c>
      <c r="AX41" s="40">
        <f t="shared" si="8"/>
        <v>3.1369147624320845E-4</v>
      </c>
    </row>
    <row r="42" spans="1:50">
      <c r="H42" s="3">
        <v>2</v>
      </c>
      <c r="I42" s="25">
        <v>0</v>
      </c>
      <c r="T42" s="1"/>
      <c r="U42" s="2">
        <v>29</v>
      </c>
      <c r="V42" s="2">
        <v>30</v>
      </c>
      <c r="W42" s="2">
        <v>0.24</v>
      </c>
      <c r="X42" s="2">
        <v>0.45</v>
      </c>
      <c r="Y42" s="2">
        <v>0</v>
      </c>
      <c r="Z42">
        <f t="shared" si="2"/>
        <v>4.166666666666667</v>
      </c>
      <c r="AE42" s="24">
        <v>28</v>
      </c>
      <c r="AF42" s="25">
        <v>0</v>
      </c>
      <c r="AH42" s="24">
        <v>28</v>
      </c>
      <c r="AI42" s="25">
        <v>1</v>
      </c>
      <c r="AL42" s="9">
        <v>27</v>
      </c>
      <c r="AM42" s="38">
        <v>0</v>
      </c>
      <c r="AN42" s="39">
        <v>0</v>
      </c>
      <c r="AO42" s="39">
        <v>0</v>
      </c>
      <c r="AP42" s="39">
        <v>0</v>
      </c>
      <c r="AQ42" s="40">
        <v>0</v>
      </c>
      <c r="AS42" s="9">
        <v>27</v>
      </c>
      <c r="AT42" s="39">
        <f t="shared" si="4"/>
        <v>0</v>
      </c>
      <c r="AU42" s="39">
        <f t="shared" si="5"/>
        <v>0</v>
      </c>
      <c r="AV42" s="39">
        <f t="shared" si="6"/>
        <v>0</v>
      </c>
      <c r="AW42" s="39">
        <f t="shared" si="7"/>
        <v>0</v>
      </c>
      <c r="AX42" s="40">
        <f t="shared" si="8"/>
        <v>0</v>
      </c>
    </row>
    <row r="43" spans="1:50">
      <c r="H43" s="3">
        <v>3</v>
      </c>
      <c r="I43" s="25">
        <v>0</v>
      </c>
      <c r="T43" s="1"/>
      <c r="U43" s="2">
        <v>8</v>
      </c>
      <c r="V43" s="2">
        <v>28</v>
      </c>
      <c r="W43" s="2">
        <v>0.06</v>
      </c>
      <c r="X43" s="2">
        <v>0.2</v>
      </c>
      <c r="Y43" s="2">
        <v>0.02</v>
      </c>
      <c r="Z43">
        <f t="shared" si="2"/>
        <v>16.666666666666668</v>
      </c>
      <c r="AE43" s="24">
        <v>29</v>
      </c>
      <c r="AF43" s="25">
        <v>0</v>
      </c>
      <c r="AH43" s="24">
        <v>29</v>
      </c>
      <c r="AI43" s="25">
        <v>1</v>
      </c>
      <c r="AL43" s="9">
        <v>28</v>
      </c>
      <c r="AM43" s="38">
        <v>0</v>
      </c>
      <c r="AN43" s="39">
        <v>0</v>
      </c>
      <c r="AO43" s="39">
        <v>0</v>
      </c>
      <c r="AP43" s="39">
        <v>0</v>
      </c>
      <c r="AQ43" s="40">
        <v>0</v>
      </c>
      <c r="AS43" s="9">
        <v>28</v>
      </c>
      <c r="AT43" s="39">
        <f t="shared" si="4"/>
        <v>0</v>
      </c>
      <c r="AU43" s="39">
        <f t="shared" si="5"/>
        <v>0</v>
      </c>
      <c r="AV43" s="39">
        <f t="shared" si="6"/>
        <v>0</v>
      </c>
      <c r="AW43" s="39">
        <f t="shared" si="7"/>
        <v>0</v>
      </c>
      <c r="AX43" s="40">
        <f t="shared" si="8"/>
        <v>0</v>
      </c>
    </row>
    <row r="44" spans="1:50" ht="15.75" thickBot="1">
      <c r="H44" s="3">
        <v>4</v>
      </c>
      <c r="I44" s="25">
        <v>0</v>
      </c>
      <c r="L44">
        <f t="shared" ref="L44:L73" si="13">C4/2</f>
        <v>2.7125E-2</v>
      </c>
      <c r="M44">
        <f t="shared" ref="M44:M73" si="14">D4/2</f>
        <v>2.7125E-2</v>
      </c>
      <c r="N44">
        <f t="shared" ref="N44:N73" si="15">E4/2</f>
        <v>2.7125E-2</v>
      </c>
      <c r="O44">
        <f t="shared" ref="O44:O73" si="16">F4/2</f>
        <v>2.7125E-2</v>
      </c>
      <c r="P44">
        <f t="shared" ref="P44:P73" si="17">G4/2</f>
        <v>2.7125E-2</v>
      </c>
      <c r="T44" s="1"/>
      <c r="U44" s="2">
        <v>6</v>
      </c>
      <c r="V44" s="2">
        <v>28</v>
      </c>
      <c r="W44" s="2">
        <v>0.02</v>
      </c>
      <c r="X44" s="2">
        <v>0.06</v>
      </c>
      <c r="Y44" s="2">
        <v>0.01</v>
      </c>
      <c r="Z44">
        <f t="shared" si="2"/>
        <v>50</v>
      </c>
      <c r="AE44" s="26">
        <v>30</v>
      </c>
      <c r="AF44" s="27">
        <v>0</v>
      </c>
      <c r="AH44" s="26">
        <v>30</v>
      </c>
      <c r="AI44" s="27">
        <v>1</v>
      </c>
      <c r="AL44" s="9">
        <v>29</v>
      </c>
      <c r="AM44" s="38">
        <v>0</v>
      </c>
      <c r="AN44" s="39">
        <v>0</v>
      </c>
      <c r="AO44" s="39">
        <v>0</v>
      </c>
      <c r="AP44" s="39">
        <v>0</v>
      </c>
      <c r="AQ44" s="40">
        <v>0</v>
      </c>
      <c r="AS44" s="9">
        <v>29</v>
      </c>
      <c r="AT44" s="39">
        <f t="shared" si="4"/>
        <v>0</v>
      </c>
      <c r="AU44" s="39">
        <f t="shared" si="5"/>
        <v>0</v>
      </c>
      <c r="AV44" s="39">
        <f t="shared" si="6"/>
        <v>0</v>
      </c>
      <c r="AW44" s="39">
        <f t="shared" si="7"/>
        <v>0</v>
      </c>
      <c r="AX44" s="40">
        <f t="shared" si="8"/>
        <v>0</v>
      </c>
    </row>
    <row r="45" spans="1:50" ht="15.75" thickBot="1">
      <c r="H45" s="3">
        <v>5</v>
      </c>
      <c r="I45" s="25">
        <v>0</v>
      </c>
      <c r="L45">
        <f t="shared" si="13"/>
        <v>2.7125E-2</v>
      </c>
      <c r="M45">
        <f t="shared" si="14"/>
        <v>2.7125E-2</v>
      </c>
      <c r="N45">
        <f t="shared" si="15"/>
        <v>2.7125E-2</v>
      </c>
      <c r="O45">
        <f t="shared" si="16"/>
        <v>2.7125E-2</v>
      </c>
      <c r="P45">
        <f t="shared" si="17"/>
        <v>2.7125E-2</v>
      </c>
      <c r="T45" s="1"/>
      <c r="U45" s="2">
        <v>1</v>
      </c>
      <c r="V45" s="2">
        <v>1</v>
      </c>
      <c r="AL45" s="14">
        <v>30</v>
      </c>
      <c r="AM45" s="41">
        <v>3.2507444461919996E-6</v>
      </c>
      <c r="AN45" s="42">
        <v>3.1710655971818971E-4</v>
      </c>
      <c r="AO45" s="42">
        <v>6.5940525234642268E-4</v>
      </c>
      <c r="AP45" s="42">
        <v>8.9937992268128626E-4</v>
      </c>
      <c r="AQ45" s="43">
        <v>9.0077636481302543E-4</v>
      </c>
      <c r="AS45" s="14">
        <v>30</v>
      </c>
      <c r="AT45" s="42">
        <f t="shared" si="4"/>
        <v>1.3002977784768E-6</v>
      </c>
      <c r="AU45" s="42">
        <f t="shared" si="5"/>
        <v>1.2684262388727588E-4</v>
      </c>
      <c r="AV45" s="42">
        <f t="shared" si="6"/>
        <v>2.6376210093856909E-4</v>
      </c>
      <c r="AW45" s="42">
        <f t="shared" si="7"/>
        <v>3.5975196907251451E-4</v>
      </c>
      <c r="AX45" s="43">
        <f t="shared" si="8"/>
        <v>3.6031054592521017E-4</v>
      </c>
    </row>
    <row r="46" spans="1:50">
      <c r="H46" s="3">
        <v>6</v>
      </c>
      <c r="I46" s="25">
        <v>0</v>
      </c>
      <c r="L46">
        <f t="shared" si="13"/>
        <v>3.0000000000000001E-3</v>
      </c>
      <c r="M46">
        <f t="shared" si="14"/>
        <v>3.0000000000000001E-3</v>
      </c>
      <c r="N46">
        <f t="shared" si="15"/>
        <v>3.0000000000000001E-3</v>
      </c>
      <c r="O46">
        <f t="shared" si="16"/>
        <v>3.0000000000000001E-3</v>
      </c>
      <c r="P46">
        <f t="shared" si="17"/>
        <v>3.0000000000000001E-3</v>
      </c>
      <c r="T46" s="1"/>
      <c r="U46" s="2">
        <v>2</v>
      </c>
      <c r="V46" s="2">
        <v>2</v>
      </c>
    </row>
    <row r="47" spans="1:50">
      <c r="H47" s="3">
        <v>7</v>
      </c>
      <c r="I47" s="25">
        <v>0.1</v>
      </c>
      <c r="L47">
        <f t="shared" si="13"/>
        <v>9.4999999999999998E-3</v>
      </c>
      <c r="M47">
        <f t="shared" si="14"/>
        <v>9.4999999999999998E-3</v>
      </c>
      <c r="N47">
        <f t="shared" si="15"/>
        <v>9.4999999999999998E-3</v>
      </c>
      <c r="O47">
        <f t="shared" si="16"/>
        <v>9.4999999999999998E-3</v>
      </c>
      <c r="P47">
        <f t="shared" si="17"/>
        <v>9.4999999999999998E-3</v>
      </c>
      <c r="T47" s="1"/>
      <c r="U47" s="2">
        <v>3</v>
      </c>
      <c r="V47" s="2">
        <v>3</v>
      </c>
    </row>
    <row r="48" spans="1:50">
      <c r="H48" s="3">
        <v>8</v>
      </c>
      <c r="I48" s="25">
        <v>0</v>
      </c>
      <c r="L48">
        <f t="shared" si="13"/>
        <v>9.4999999999999998E-3</v>
      </c>
      <c r="M48">
        <f t="shared" si="14"/>
        <v>9.4999999999999998E-3</v>
      </c>
      <c r="N48">
        <f t="shared" si="15"/>
        <v>9.4999999999999998E-3</v>
      </c>
      <c r="O48">
        <f t="shared" si="16"/>
        <v>9.4999999999999998E-3</v>
      </c>
      <c r="P48">
        <f t="shared" si="17"/>
        <v>9.4999999999999998E-3</v>
      </c>
      <c r="U48" s="2">
        <v>4</v>
      </c>
      <c r="V48" s="2">
        <v>4</v>
      </c>
      <c r="AM48">
        <f>AM16/100</f>
        <v>0</v>
      </c>
      <c r="AN48">
        <f t="shared" ref="AN48:AQ48" si="18">AN16/100</f>
        <v>0</v>
      </c>
      <c r="AO48">
        <f t="shared" si="18"/>
        <v>0</v>
      </c>
      <c r="AP48">
        <f t="shared" si="18"/>
        <v>0</v>
      </c>
      <c r="AQ48">
        <f t="shared" si="18"/>
        <v>0</v>
      </c>
    </row>
    <row r="49" spans="8:43">
      <c r="H49" s="3">
        <v>9</v>
      </c>
      <c r="I49" s="25">
        <v>0</v>
      </c>
      <c r="L49">
        <f t="shared" si="13"/>
        <v>9.4999999999999998E-3</v>
      </c>
      <c r="M49">
        <f t="shared" si="14"/>
        <v>9.4999999999999998E-3</v>
      </c>
      <c r="N49">
        <f t="shared" si="15"/>
        <v>9.4999999999999998E-3</v>
      </c>
      <c r="O49">
        <f t="shared" si="16"/>
        <v>9.4999999999999998E-3</v>
      </c>
      <c r="P49">
        <f t="shared" si="17"/>
        <v>9.4999999999999998E-3</v>
      </c>
      <c r="U49" s="2">
        <v>5</v>
      </c>
      <c r="V49" s="2">
        <v>5</v>
      </c>
      <c r="AM49">
        <f t="shared" ref="AM49:AQ49" si="19">AM17/100</f>
        <v>8.7513394609454179E-7</v>
      </c>
      <c r="AN49">
        <f t="shared" si="19"/>
        <v>9.5246327778499807E-6</v>
      </c>
      <c r="AO49">
        <f t="shared" si="19"/>
        <v>5.3953405575144415E-6</v>
      </c>
      <c r="AP49">
        <f t="shared" si="19"/>
        <v>4.6498615352182178E-6</v>
      </c>
      <c r="AQ49">
        <f t="shared" si="19"/>
        <v>8.5917382470856975E-6</v>
      </c>
    </row>
    <row r="50" spans="8:43">
      <c r="H50" s="3">
        <v>10</v>
      </c>
      <c r="I50" s="25">
        <v>0</v>
      </c>
      <c r="L50">
        <f t="shared" si="13"/>
        <v>2.8500000000000001E-2</v>
      </c>
      <c r="M50">
        <f t="shared" si="14"/>
        <v>2.8500000000000001E-2</v>
      </c>
      <c r="N50">
        <f t="shared" si="15"/>
        <v>2.8500000000000001E-2</v>
      </c>
      <c r="O50">
        <f t="shared" si="16"/>
        <v>2.8500000000000001E-2</v>
      </c>
      <c r="P50">
        <f t="shared" si="17"/>
        <v>2.8500000000000001E-2</v>
      </c>
      <c r="U50" s="2">
        <v>6</v>
      </c>
      <c r="V50" s="2">
        <v>6</v>
      </c>
      <c r="AM50">
        <f t="shared" ref="AM50:AQ50" si="20">AM18/100</f>
        <v>8.3414161677092014E-6</v>
      </c>
      <c r="AN50">
        <f t="shared" si="20"/>
        <v>4.1399864494060096E-6</v>
      </c>
      <c r="AO50">
        <f t="shared" si="20"/>
        <v>7.4624061579959025E-6</v>
      </c>
      <c r="AP50">
        <f t="shared" si="20"/>
        <v>9.7884147708968751E-6</v>
      </c>
      <c r="AQ50">
        <f t="shared" si="20"/>
        <v>1.8439833623103008E-6</v>
      </c>
    </row>
    <row r="51" spans="8:43">
      <c r="H51" s="3">
        <v>11</v>
      </c>
      <c r="I51" s="25">
        <v>0</v>
      </c>
      <c r="L51">
        <f t="shared" si="13"/>
        <v>1.2500000000000001E-2</v>
      </c>
      <c r="M51">
        <f t="shared" si="14"/>
        <v>1.2500000000000001E-2</v>
      </c>
      <c r="N51">
        <f t="shared" si="15"/>
        <v>1.2500000000000001E-2</v>
      </c>
      <c r="O51">
        <f t="shared" si="16"/>
        <v>1.2500000000000001E-2</v>
      </c>
      <c r="P51">
        <f t="shared" si="17"/>
        <v>1.2500000000000001E-2</v>
      </c>
      <c r="U51" s="2">
        <v>7</v>
      </c>
      <c r="V51" s="2">
        <v>7</v>
      </c>
      <c r="AM51">
        <f t="shared" ref="AM51:AQ51" si="21">AM19/100</f>
        <v>0</v>
      </c>
      <c r="AN51">
        <f t="shared" si="21"/>
        <v>0</v>
      </c>
      <c r="AO51">
        <f t="shared" si="21"/>
        <v>0</v>
      </c>
      <c r="AP51">
        <f t="shared" si="21"/>
        <v>0</v>
      </c>
      <c r="AQ51">
        <f t="shared" si="21"/>
        <v>0</v>
      </c>
    </row>
    <row r="52" spans="8:43">
      <c r="H52" s="3">
        <v>12</v>
      </c>
      <c r="I52" s="25">
        <v>0</v>
      </c>
      <c r="L52">
        <f t="shared" si="13"/>
        <v>4.6500000000000007E-2</v>
      </c>
      <c r="M52">
        <f t="shared" si="14"/>
        <v>4.6500000000000007E-2</v>
      </c>
      <c r="N52">
        <f t="shared" si="15"/>
        <v>4.6500000000000007E-2</v>
      </c>
      <c r="O52">
        <f t="shared" si="16"/>
        <v>4.6500000000000007E-2</v>
      </c>
      <c r="P52">
        <f t="shared" si="17"/>
        <v>4.6500000000000007E-2</v>
      </c>
      <c r="U52" s="2">
        <v>8</v>
      </c>
      <c r="V52" s="2">
        <v>8</v>
      </c>
      <c r="AM52">
        <f t="shared" ref="AM52:AQ52" si="22">AM20/100</f>
        <v>9.9999999999999995E-7</v>
      </c>
      <c r="AN52">
        <f t="shared" si="22"/>
        <v>9.9999999999999995E-7</v>
      </c>
      <c r="AO52">
        <f t="shared" si="22"/>
        <v>9.9999999999999995E-7</v>
      </c>
      <c r="AP52">
        <f t="shared" si="22"/>
        <v>9.1683034997767318E-6</v>
      </c>
      <c r="AQ52">
        <f t="shared" si="22"/>
        <v>4.3923853990878362E-6</v>
      </c>
    </row>
    <row r="53" spans="8:43">
      <c r="H53" s="3">
        <v>13</v>
      </c>
      <c r="I53" s="25">
        <v>0</v>
      </c>
      <c r="L53">
        <f t="shared" si="13"/>
        <v>7.2499999999999995E-3</v>
      </c>
      <c r="M53">
        <f t="shared" si="14"/>
        <v>7.2499999999999995E-3</v>
      </c>
      <c r="N53">
        <f t="shared" si="15"/>
        <v>7.2499999999999995E-3</v>
      </c>
      <c r="O53">
        <f t="shared" si="16"/>
        <v>7.2499999999999995E-3</v>
      </c>
      <c r="P53">
        <f t="shared" si="17"/>
        <v>7.2499999999999995E-3</v>
      </c>
      <c r="U53" s="2">
        <v>9</v>
      </c>
      <c r="V53" s="2">
        <v>9</v>
      </c>
      <c r="AM53">
        <f t="shared" ref="AM53:AQ53" si="23">AM21/100</f>
        <v>5.0305828678801879E-6</v>
      </c>
      <c r="AN53">
        <f t="shared" si="23"/>
        <v>1.2935488173861832E-6</v>
      </c>
      <c r="AO53">
        <f t="shared" si="23"/>
        <v>8.4281072869691067E-6</v>
      </c>
      <c r="AP53">
        <f t="shared" si="23"/>
        <v>2.6699961515795001E-6</v>
      </c>
      <c r="AQ53">
        <f t="shared" si="23"/>
        <v>6.922447832399442E-6</v>
      </c>
    </row>
    <row r="54" spans="8:43">
      <c r="H54" s="3">
        <v>14</v>
      </c>
      <c r="I54" s="25">
        <v>0.1</v>
      </c>
      <c r="L54">
        <f t="shared" si="13"/>
        <v>7.2499999999999995E-3</v>
      </c>
      <c r="M54">
        <f t="shared" si="14"/>
        <v>7.2499999999999995E-3</v>
      </c>
      <c r="N54">
        <f t="shared" si="15"/>
        <v>7.2499999999999995E-3</v>
      </c>
      <c r="O54">
        <f t="shared" si="16"/>
        <v>7.2499999999999995E-3</v>
      </c>
      <c r="P54">
        <f t="shared" si="17"/>
        <v>7.2499999999999995E-3</v>
      </c>
      <c r="U54" s="2">
        <v>10</v>
      </c>
      <c r="V54" s="2">
        <v>10</v>
      </c>
      <c r="AM54">
        <f t="shared" ref="AM54:AQ54" si="24">AM22/100</f>
        <v>0</v>
      </c>
      <c r="AN54">
        <f t="shared" si="24"/>
        <v>0</v>
      </c>
      <c r="AO54">
        <f t="shared" si="24"/>
        <v>0</v>
      </c>
      <c r="AP54">
        <f t="shared" si="24"/>
        <v>0</v>
      </c>
      <c r="AQ54">
        <f t="shared" si="24"/>
        <v>0</v>
      </c>
    </row>
    <row r="55" spans="8:43">
      <c r="H55" s="3">
        <v>15</v>
      </c>
      <c r="I55" s="25">
        <v>0</v>
      </c>
      <c r="L55">
        <f t="shared" si="13"/>
        <v>1.3999999999999999E-2</v>
      </c>
      <c r="M55">
        <f t="shared" si="14"/>
        <v>1.3999999999999999E-2</v>
      </c>
      <c r="N55">
        <f t="shared" si="15"/>
        <v>1.3999999999999999E-2</v>
      </c>
      <c r="O55">
        <f t="shared" si="16"/>
        <v>1.3999999999999999E-2</v>
      </c>
      <c r="P55">
        <f t="shared" si="17"/>
        <v>1.3999999999999999E-2</v>
      </c>
      <c r="U55" s="2">
        <v>11</v>
      </c>
      <c r="V55" s="2">
        <v>11</v>
      </c>
      <c r="AM55">
        <f t="shared" ref="AM55:AQ55" si="25">AM23/100</f>
        <v>2.5021375216895159E-6</v>
      </c>
      <c r="AN55">
        <f t="shared" si="25"/>
        <v>1.7570278291284027E-6</v>
      </c>
      <c r="AO55">
        <f t="shared" si="25"/>
        <v>6.0043281641768755E-7</v>
      </c>
      <c r="AP55">
        <f t="shared" si="25"/>
        <v>8.5628031554080286E-6</v>
      </c>
      <c r="AQ55">
        <f t="shared" si="25"/>
        <v>9.9221245312327151E-6</v>
      </c>
    </row>
    <row r="56" spans="8:43">
      <c r="H56" s="3">
        <v>16</v>
      </c>
      <c r="I56" s="25">
        <v>0</v>
      </c>
      <c r="L56">
        <f t="shared" si="13"/>
        <v>1.3999999999999999E-2</v>
      </c>
      <c r="M56">
        <f t="shared" si="14"/>
        <v>1.3999999999999999E-2</v>
      </c>
      <c r="N56">
        <f t="shared" si="15"/>
        <v>1.3999999999999999E-2</v>
      </c>
      <c r="O56">
        <f t="shared" si="16"/>
        <v>1.3999999999999999E-2</v>
      </c>
      <c r="P56">
        <f t="shared" si="17"/>
        <v>1.3999999999999999E-2</v>
      </c>
      <c r="U56" s="2">
        <v>12</v>
      </c>
      <c r="V56" s="2">
        <v>12</v>
      </c>
      <c r="AM56">
        <f t="shared" ref="AM56:AQ56" si="26">AM24/100</f>
        <v>0</v>
      </c>
      <c r="AN56">
        <f t="shared" si="26"/>
        <v>0</v>
      </c>
      <c r="AO56">
        <f t="shared" si="26"/>
        <v>0</v>
      </c>
      <c r="AP56">
        <f t="shared" si="26"/>
        <v>0</v>
      </c>
      <c r="AQ56">
        <f t="shared" si="26"/>
        <v>0</v>
      </c>
    </row>
    <row r="57" spans="8:43">
      <c r="H57" s="3">
        <v>17</v>
      </c>
      <c r="I57" s="25">
        <v>0.1</v>
      </c>
      <c r="L57">
        <f t="shared" si="13"/>
        <v>7.7500000000000008E-3</v>
      </c>
      <c r="M57">
        <f t="shared" si="14"/>
        <v>7.7500000000000008E-3</v>
      </c>
      <c r="N57">
        <f t="shared" si="15"/>
        <v>7.7500000000000008E-3</v>
      </c>
      <c r="O57">
        <f t="shared" si="16"/>
        <v>7.7500000000000008E-3</v>
      </c>
      <c r="P57">
        <f t="shared" si="17"/>
        <v>7.7500000000000008E-3</v>
      </c>
      <c r="U57" s="2">
        <v>13</v>
      </c>
      <c r="V57" s="2">
        <v>13</v>
      </c>
      <c r="AM57">
        <f t="shared" ref="AM57:AQ57" si="27">AM25/100</f>
        <v>6.3890891961894217E-6</v>
      </c>
      <c r="AN57">
        <f t="shared" si="27"/>
        <v>6.9208518369612603E-7</v>
      </c>
      <c r="AO57">
        <f t="shared" si="27"/>
        <v>1.0624210307258696E-6</v>
      </c>
      <c r="AP57">
        <f t="shared" si="27"/>
        <v>2.1126511453665936E-6</v>
      </c>
      <c r="AQ57">
        <f t="shared" si="27"/>
        <v>4.3412940436508761E-6</v>
      </c>
    </row>
    <row r="58" spans="8:43">
      <c r="H58" s="3">
        <v>18</v>
      </c>
      <c r="I58" s="25">
        <v>0</v>
      </c>
      <c r="L58">
        <f t="shared" si="13"/>
        <v>1.0249999999999999E-2</v>
      </c>
      <c r="M58">
        <f t="shared" si="14"/>
        <v>1.0249999999999999E-2</v>
      </c>
      <c r="N58">
        <f t="shared" si="15"/>
        <v>1.0249999999999999E-2</v>
      </c>
      <c r="O58">
        <f t="shared" si="16"/>
        <v>1.0249999999999999E-2</v>
      </c>
      <c r="P58">
        <f t="shared" si="17"/>
        <v>1.0249999999999999E-2</v>
      </c>
      <c r="U58" s="2">
        <v>14</v>
      </c>
      <c r="V58" s="2">
        <v>14</v>
      </c>
      <c r="AM58">
        <f t="shared" ref="AM58:AQ58" si="28">AM26/100</f>
        <v>0</v>
      </c>
      <c r="AN58">
        <f t="shared" si="28"/>
        <v>0</v>
      </c>
      <c r="AO58">
        <f t="shared" si="28"/>
        <v>0</v>
      </c>
      <c r="AP58">
        <f t="shared" si="28"/>
        <v>0</v>
      </c>
      <c r="AQ58">
        <f t="shared" si="28"/>
        <v>0</v>
      </c>
    </row>
    <row r="59" spans="8:43">
      <c r="H59" s="3">
        <v>19</v>
      </c>
      <c r="I59" s="25">
        <v>0</v>
      </c>
      <c r="L59">
        <f t="shared" si="13"/>
        <v>1.2500000000000001E-2</v>
      </c>
      <c r="M59">
        <f t="shared" si="14"/>
        <v>1.2500000000000001E-2</v>
      </c>
      <c r="N59">
        <f t="shared" si="15"/>
        <v>1.2500000000000001E-2</v>
      </c>
      <c r="O59">
        <f t="shared" si="16"/>
        <v>1.2500000000000001E-2</v>
      </c>
      <c r="P59">
        <f t="shared" si="17"/>
        <v>1.2500000000000001E-2</v>
      </c>
      <c r="U59" s="2">
        <v>15</v>
      </c>
      <c r="V59" s="2">
        <v>15</v>
      </c>
      <c r="AM59">
        <f t="shared" ref="AM59:AQ59" si="29">AM27/100</f>
        <v>7.8563894942130009E-7</v>
      </c>
      <c r="AN59">
        <f t="shared" si="29"/>
        <v>3.4496162024785246E-6</v>
      </c>
      <c r="AO59">
        <f t="shared" si="29"/>
        <v>9.9999999999999995E-7</v>
      </c>
      <c r="AP59">
        <f t="shared" si="29"/>
        <v>9.9999999999999995E-7</v>
      </c>
      <c r="AQ59">
        <f t="shared" si="29"/>
        <v>9.9999999999999995E-7</v>
      </c>
    </row>
    <row r="60" spans="8:43">
      <c r="H60" s="3">
        <v>20</v>
      </c>
      <c r="I60" s="25">
        <v>0</v>
      </c>
      <c r="L60">
        <f t="shared" si="13"/>
        <v>1.125E-2</v>
      </c>
      <c r="M60">
        <f t="shared" si="14"/>
        <v>1.125E-2</v>
      </c>
      <c r="N60">
        <f t="shared" si="15"/>
        <v>1.125E-2</v>
      </c>
      <c r="O60">
        <f t="shared" si="16"/>
        <v>1.125E-2</v>
      </c>
      <c r="P60">
        <f t="shared" si="17"/>
        <v>1.125E-2</v>
      </c>
      <c r="U60" s="2">
        <v>16</v>
      </c>
      <c r="V60" s="2">
        <v>16</v>
      </c>
      <c r="AM60">
        <f t="shared" ref="AM60:AQ60" si="30">AM28/100</f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</row>
    <row r="61" spans="8:43">
      <c r="H61" s="3">
        <v>21</v>
      </c>
      <c r="I61" s="25">
        <v>0</v>
      </c>
      <c r="L61">
        <f t="shared" si="13"/>
        <v>4.0000000000000001E-3</v>
      </c>
      <c r="M61">
        <f t="shared" si="14"/>
        <v>4.0000000000000001E-3</v>
      </c>
      <c r="N61">
        <f t="shared" si="15"/>
        <v>4.0000000000000001E-3</v>
      </c>
      <c r="O61">
        <f t="shared" si="16"/>
        <v>4.0000000000000001E-3</v>
      </c>
      <c r="P61">
        <f t="shared" si="17"/>
        <v>4.0000000000000001E-3</v>
      </c>
      <c r="U61" s="2">
        <v>17</v>
      </c>
      <c r="V61" s="2">
        <v>17</v>
      </c>
      <c r="AM61">
        <f t="shared" ref="AM61:AQ61" si="31">AM29/100</f>
        <v>0</v>
      </c>
      <c r="AN61">
        <f t="shared" si="31"/>
        <v>0</v>
      </c>
      <c r="AO61">
        <f t="shared" si="31"/>
        <v>0</v>
      </c>
      <c r="AP61">
        <f t="shared" si="31"/>
        <v>0</v>
      </c>
      <c r="AQ61">
        <f t="shared" si="31"/>
        <v>0</v>
      </c>
    </row>
    <row r="62" spans="8:43">
      <c r="H62" s="3">
        <v>22</v>
      </c>
      <c r="I62" s="25">
        <v>0</v>
      </c>
      <c r="L62">
        <f t="shared" si="13"/>
        <v>1.1875E-2</v>
      </c>
      <c r="M62">
        <f t="shared" si="14"/>
        <v>1.1875E-2</v>
      </c>
      <c r="N62">
        <f t="shared" si="15"/>
        <v>1.1875E-2</v>
      </c>
      <c r="O62">
        <f t="shared" si="16"/>
        <v>1.1875E-2</v>
      </c>
      <c r="P62">
        <f t="shared" si="17"/>
        <v>1.1875E-2</v>
      </c>
      <c r="U62" s="2">
        <v>18</v>
      </c>
      <c r="V62" s="2">
        <v>18</v>
      </c>
      <c r="AM62">
        <f t="shared" ref="AM62:AQ62" si="32">AM30/100</f>
        <v>0</v>
      </c>
      <c r="AN62">
        <f t="shared" si="32"/>
        <v>0</v>
      </c>
      <c r="AO62">
        <f t="shared" si="32"/>
        <v>0</v>
      </c>
      <c r="AP62">
        <f t="shared" si="32"/>
        <v>0</v>
      </c>
      <c r="AQ62">
        <f t="shared" si="32"/>
        <v>0</v>
      </c>
    </row>
    <row r="63" spans="8:43">
      <c r="H63" s="3">
        <v>23</v>
      </c>
      <c r="I63" s="25">
        <v>0.1</v>
      </c>
      <c r="L63">
        <f t="shared" si="13"/>
        <v>2.7500000000000003E-3</v>
      </c>
      <c r="M63">
        <f t="shared" si="14"/>
        <v>2.7500000000000003E-3</v>
      </c>
      <c r="N63">
        <f t="shared" si="15"/>
        <v>2.7500000000000003E-3</v>
      </c>
      <c r="O63">
        <f t="shared" si="16"/>
        <v>2.7500000000000003E-3</v>
      </c>
      <c r="P63">
        <f t="shared" si="17"/>
        <v>2.7500000000000003E-3</v>
      </c>
      <c r="U63" s="2">
        <v>19</v>
      </c>
      <c r="V63" s="2">
        <v>19</v>
      </c>
      <c r="AM63">
        <f t="shared" ref="AM63:AQ63" si="33">AM31/100</f>
        <v>0</v>
      </c>
      <c r="AN63">
        <f t="shared" si="33"/>
        <v>0</v>
      </c>
      <c r="AO63">
        <f t="shared" si="33"/>
        <v>0</v>
      </c>
      <c r="AP63">
        <f t="shared" si="33"/>
        <v>0</v>
      </c>
      <c r="AQ63">
        <f t="shared" si="33"/>
        <v>0</v>
      </c>
    </row>
    <row r="64" spans="8:43">
      <c r="H64" s="3">
        <v>24</v>
      </c>
      <c r="I64" s="25">
        <v>0</v>
      </c>
      <c r="L64">
        <f t="shared" si="13"/>
        <v>2.1875000000000002E-2</v>
      </c>
      <c r="M64">
        <f t="shared" si="14"/>
        <v>2.1875000000000002E-2</v>
      </c>
      <c r="N64">
        <f t="shared" si="15"/>
        <v>2.1875000000000002E-2</v>
      </c>
      <c r="O64">
        <f t="shared" si="16"/>
        <v>2.1875000000000002E-2</v>
      </c>
      <c r="P64">
        <f t="shared" si="17"/>
        <v>2.1875000000000002E-2</v>
      </c>
      <c r="U64" s="2">
        <v>20</v>
      </c>
      <c r="V64" s="2">
        <v>20</v>
      </c>
      <c r="AM64">
        <f t="shared" ref="AM64:AQ64" si="34">AM32/100</f>
        <v>0</v>
      </c>
      <c r="AN64">
        <f t="shared" si="34"/>
        <v>0</v>
      </c>
      <c r="AO64">
        <f t="shared" si="34"/>
        <v>0</v>
      </c>
      <c r="AP64">
        <f t="shared" si="34"/>
        <v>0</v>
      </c>
      <c r="AQ64">
        <f t="shared" si="34"/>
        <v>0</v>
      </c>
    </row>
    <row r="65" spans="8:43">
      <c r="H65" s="3">
        <v>25</v>
      </c>
      <c r="I65" s="25">
        <v>0</v>
      </c>
      <c r="L65">
        <f t="shared" si="13"/>
        <v>2.1875000000000002E-2</v>
      </c>
      <c r="M65">
        <f t="shared" si="14"/>
        <v>2.1875000000000002E-2</v>
      </c>
      <c r="N65">
        <f t="shared" si="15"/>
        <v>2.1875000000000002E-2</v>
      </c>
      <c r="O65">
        <f t="shared" si="16"/>
        <v>2.1875000000000002E-2</v>
      </c>
      <c r="P65">
        <f t="shared" si="17"/>
        <v>2.1875000000000002E-2</v>
      </c>
      <c r="U65" s="2">
        <v>21</v>
      </c>
      <c r="V65" s="2">
        <v>21</v>
      </c>
      <c r="AM65">
        <f t="shared" ref="AM65:AQ65" si="35">AM33/100</f>
        <v>9.5136191141635141E-6</v>
      </c>
      <c r="AN65">
        <f t="shared" si="35"/>
        <v>2.8349775245809597E-6</v>
      </c>
      <c r="AO65">
        <f t="shared" si="35"/>
        <v>7.0761294778599197E-6</v>
      </c>
      <c r="AP65">
        <f t="shared" si="35"/>
        <v>4.8942514327065406E-6</v>
      </c>
      <c r="AQ65">
        <f t="shared" si="35"/>
        <v>9.9231375319830417E-6</v>
      </c>
    </row>
    <row r="66" spans="8:43">
      <c r="H66" s="3">
        <v>26</v>
      </c>
      <c r="I66" s="25">
        <v>0</v>
      </c>
      <c r="L66">
        <f t="shared" si="13"/>
        <v>4.0000000000000001E-3</v>
      </c>
      <c r="M66">
        <f t="shared" si="14"/>
        <v>4.0000000000000001E-3</v>
      </c>
      <c r="N66">
        <f t="shared" si="15"/>
        <v>4.0000000000000001E-3</v>
      </c>
      <c r="O66">
        <f t="shared" si="16"/>
        <v>4.0000000000000001E-3</v>
      </c>
      <c r="P66">
        <f t="shared" si="17"/>
        <v>4.0000000000000001E-3</v>
      </c>
      <c r="U66" s="2">
        <v>22</v>
      </c>
      <c r="V66" s="2">
        <v>22</v>
      </c>
      <c r="AM66">
        <f t="shared" ref="AM66:AQ66" si="36">AM34/100</f>
        <v>2.0449061140736479E-6</v>
      </c>
      <c r="AN66">
        <f t="shared" si="36"/>
        <v>1.1178144920061371E-6</v>
      </c>
      <c r="AO66">
        <f t="shared" si="36"/>
        <v>2.3020644921757973E-6</v>
      </c>
      <c r="AP66">
        <f t="shared" si="36"/>
        <v>7.8389463579890439E-6</v>
      </c>
      <c r="AQ66">
        <f t="shared" si="36"/>
        <v>3.533749105602145E-6</v>
      </c>
    </row>
    <row r="67" spans="8:43">
      <c r="H67" s="3">
        <v>27</v>
      </c>
      <c r="I67" s="25">
        <v>0</v>
      </c>
      <c r="L67">
        <f t="shared" si="13"/>
        <v>1.0874999999999999E-2</v>
      </c>
      <c r="M67">
        <f t="shared" si="14"/>
        <v>1.0874999999999999E-2</v>
      </c>
      <c r="N67">
        <f t="shared" si="15"/>
        <v>1.0874999999999999E-2</v>
      </c>
      <c r="O67">
        <f t="shared" si="16"/>
        <v>1.0874999999999999E-2</v>
      </c>
      <c r="P67">
        <f t="shared" si="17"/>
        <v>1.0874999999999999E-2</v>
      </c>
      <c r="U67" s="2">
        <v>23</v>
      </c>
      <c r="V67" s="2">
        <v>23</v>
      </c>
      <c r="AM67">
        <f t="shared" ref="AM67:AQ67" si="37">AM35/100</f>
        <v>0</v>
      </c>
      <c r="AN67">
        <f t="shared" si="37"/>
        <v>0</v>
      </c>
      <c r="AO67">
        <f t="shared" si="37"/>
        <v>0</v>
      </c>
      <c r="AP67">
        <f t="shared" si="37"/>
        <v>0</v>
      </c>
      <c r="AQ67">
        <f t="shared" si="37"/>
        <v>0</v>
      </c>
    </row>
    <row r="68" spans="8:43">
      <c r="H68" s="3">
        <v>28</v>
      </c>
      <c r="I68" s="25">
        <v>0</v>
      </c>
      <c r="L68">
        <f t="shared" si="13"/>
        <v>1.0874999999999999E-2</v>
      </c>
      <c r="M68">
        <f t="shared" si="14"/>
        <v>1.0874999999999999E-2</v>
      </c>
      <c r="N68">
        <f t="shared" si="15"/>
        <v>1.0874999999999999E-2</v>
      </c>
      <c r="O68">
        <f t="shared" si="16"/>
        <v>1.0874999999999999E-2</v>
      </c>
      <c r="P68">
        <f t="shared" si="17"/>
        <v>1.0874999999999999E-2</v>
      </c>
      <c r="U68" s="2">
        <v>24</v>
      </c>
      <c r="V68" s="2">
        <v>24</v>
      </c>
      <c r="AM68">
        <f t="shared" ref="AM68:AQ68" si="38">AM36/100</f>
        <v>2.1333932094814777E-6</v>
      </c>
      <c r="AN68">
        <f t="shared" si="38"/>
        <v>2.7235033178636525E-6</v>
      </c>
      <c r="AO68">
        <f t="shared" si="38"/>
        <v>2.5857015807172255E-6</v>
      </c>
      <c r="AP68">
        <f t="shared" si="38"/>
        <v>8.2976827561470821E-6</v>
      </c>
      <c r="AQ68">
        <f t="shared" si="38"/>
        <v>9.6186305342808462E-6</v>
      </c>
    </row>
    <row r="69" spans="8:43">
      <c r="H69" s="3">
        <v>29</v>
      </c>
      <c r="I69" s="25">
        <v>0</v>
      </c>
      <c r="L69">
        <f t="shared" si="13"/>
        <v>4.3750000000000004E-3</v>
      </c>
      <c r="M69">
        <f t="shared" si="14"/>
        <v>4.3750000000000004E-3</v>
      </c>
      <c r="N69">
        <f t="shared" si="15"/>
        <v>4.3750000000000004E-3</v>
      </c>
      <c r="O69">
        <f t="shared" si="16"/>
        <v>4.3750000000000004E-3</v>
      </c>
      <c r="P69">
        <f t="shared" si="17"/>
        <v>4.3750000000000004E-3</v>
      </c>
      <c r="U69" s="2">
        <v>25</v>
      </c>
      <c r="V69" s="2">
        <v>25</v>
      </c>
      <c r="AM69">
        <f t="shared" ref="AM69:AQ69" si="39">AM37/100</f>
        <v>0</v>
      </c>
      <c r="AN69">
        <f t="shared" si="39"/>
        <v>0</v>
      </c>
      <c r="AO69">
        <f t="shared" si="39"/>
        <v>0</v>
      </c>
      <c r="AP69">
        <f t="shared" si="39"/>
        <v>0</v>
      </c>
      <c r="AQ69">
        <f t="shared" si="39"/>
        <v>0</v>
      </c>
    </row>
    <row r="70" spans="8:43" ht="15.75" thickBot="1">
      <c r="H70" s="6">
        <v>30</v>
      </c>
      <c r="I70" s="27">
        <v>0</v>
      </c>
      <c r="L70">
        <f t="shared" si="13"/>
        <v>4.3750000000000004E-3</v>
      </c>
      <c r="M70">
        <f t="shared" si="14"/>
        <v>4.3750000000000004E-3</v>
      </c>
      <c r="N70">
        <f t="shared" si="15"/>
        <v>4.3750000000000004E-3</v>
      </c>
      <c r="O70">
        <f t="shared" si="16"/>
        <v>4.3750000000000004E-3</v>
      </c>
      <c r="P70">
        <f t="shared" si="17"/>
        <v>4.3750000000000004E-3</v>
      </c>
      <c r="U70" s="2">
        <v>26</v>
      </c>
      <c r="V70" s="2">
        <v>26</v>
      </c>
      <c r="AM70">
        <f t="shared" ref="AM70:AQ70" si="40">AM38/100</f>
        <v>8.9727186187768894E-6</v>
      </c>
      <c r="AN70">
        <f t="shared" si="40"/>
        <v>4.4713395458521374E-7</v>
      </c>
      <c r="AO70">
        <f t="shared" si="40"/>
        <v>1.6289715221200839E-6</v>
      </c>
      <c r="AP70">
        <f t="shared" si="40"/>
        <v>6.8076555474333826E-6</v>
      </c>
      <c r="AQ70">
        <f t="shared" si="40"/>
        <v>2.0688010415803529E-6</v>
      </c>
    </row>
    <row r="71" spans="8:43">
      <c r="L71">
        <f t="shared" si="13"/>
        <v>4.3750000000000004E-3</v>
      </c>
      <c r="M71">
        <f t="shared" si="14"/>
        <v>4.3750000000000004E-3</v>
      </c>
      <c r="N71">
        <f t="shared" si="15"/>
        <v>4.3750000000000004E-3</v>
      </c>
      <c r="O71">
        <f t="shared" si="16"/>
        <v>4.3750000000000004E-3</v>
      </c>
      <c r="P71">
        <f t="shared" si="17"/>
        <v>4.3750000000000004E-3</v>
      </c>
      <c r="U71" s="2">
        <v>27</v>
      </c>
      <c r="V71" s="2">
        <v>27</v>
      </c>
      <c r="AM71">
        <f t="shared" ref="AM71:AQ71" si="41">AM39/100</f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</row>
    <row r="72" spans="8:43">
      <c r="L72">
        <f t="shared" si="13"/>
        <v>3.0000000000000001E-3</v>
      </c>
      <c r="M72">
        <f t="shared" si="14"/>
        <v>3.0000000000000001E-3</v>
      </c>
      <c r="N72">
        <f t="shared" si="15"/>
        <v>3.0000000000000001E-3</v>
      </c>
      <c r="O72">
        <f t="shared" si="16"/>
        <v>3.0000000000000001E-3</v>
      </c>
      <c r="P72">
        <f t="shared" si="17"/>
        <v>3.0000000000000001E-3</v>
      </c>
      <c r="U72" s="2">
        <v>28</v>
      </c>
      <c r="V72" s="2">
        <v>28</v>
      </c>
      <c r="AM72">
        <f t="shared" ref="AM72:AQ72" si="42">AM40/100</f>
        <v>0</v>
      </c>
      <c r="AN72">
        <f t="shared" si="42"/>
        <v>0</v>
      </c>
      <c r="AO72">
        <f t="shared" si="42"/>
        <v>0</v>
      </c>
      <c r="AP72">
        <f t="shared" si="42"/>
        <v>0</v>
      </c>
      <c r="AQ72">
        <f t="shared" si="42"/>
        <v>0</v>
      </c>
    </row>
    <row r="73" spans="8:43">
      <c r="L73">
        <f t="shared" si="13"/>
        <v>1.325E-2</v>
      </c>
      <c r="M73">
        <f t="shared" si="14"/>
        <v>1.325E-2</v>
      </c>
      <c r="N73">
        <f t="shared" si="15"/>
        <v>1.325E-2</v>
      </c>
      <c r="O73">
        <f t="shared" si="16"/>
        <v>1.325E-2</v>
      </c>
      <c r="P73">
        <f t="shared" si="17"/>
        <v>1.325E-2</v>
      </c>
      <c r="U73" s="2">
        <v>29</v>
      </c>
      <c r="V73" s="2">
        <v>29</v>
      </c>
      <c r="AM73">
        <f t="shared" ref="AM73:AQ73" si="43">AM41/100</f>
        <v>6.075326020473394E-6</v>
      </c>
      <c r="AN73">
        <f t="shared" si="43"/>
        <v>6.9206457754110397E-6</v>
      </c>
      <c r="AO73">
        <f t="shared" si="43"/>
        <v>1.3610011360879771E-6</v>
      </c>
      <c r="AP73">
        <f t="shared" si="43"/>
        <v>5.2557341561350943E-6</v>
      </c>
      <c r="AQ73">
        <f t="shared" si="43"/>
        <v>7.8422869060802098E-6</v>
      </c>
    </row>
    <row r="74" spans="8:43">
      <c r="U74" s="2">
        <v>30</v>
      </c>
      <c r="V74" s="2">
        <v>30</v>
      </c>
      <c r="AM74">
        <f t="shared" ref="AM74:AQ74" si="44">AM42/100</f>
        <v>0</v>
      </c>
      <c r="AN74">
        <f t="shared" si="44"/>
        <v>0</v>
      </c>
      <c r="AO74">
        <f t="shared" si="44"/>
        <v>0</v>
      </c>
      <c r="AP74">
        <f t="shared" si="44"/>
        <v>0</v>
      </c>
      <c r="AQ74">
        <f t="shared" si="44"/>
        <v>0</v>
      </c>
    </row>
    <row r="75" spans="8:43">
      <c r="L75">
        <f t="shared" ref="L75:L104" si="45">L44*0.01</f>
        <v>2.7125000000000001E-4</v>
      </c>
      <c r="M75">
        <f t="shared" ref="M75:P75" si="46">M44*0.01</f>
        <v>2.7125000000000001E-4</v>
      </c>
      <c r="N75">
        <f t="shared" si="46"/>
        <v>2.7125000000000001E-4</v>
      </c>
      <c r="O75">
        <f t="shared" si="46"/>
        <v>2.7125000000000001E-4</v>
      </c>
      <c r="P75">
        <f t="shared" si="46"/>
        <v>2.7125000000000001E-4</v>
      </c>
      <c r="U75" s="2"/>
      <c r="V75" s="2"/>
      <c r="AM75">
        <f t="shared" ref="AM75:AQ75" si="47">AM43/100</f>
        <v>0</v>
      </c>
      <c r="AN75">
        <f t="shared" si="47"/>
        <v>0</v>
      </c>
      <c r="AO75">
        <f t="shared" si="47"/>
        <v>0</v>
      </c>
      <c r="AP75">
        <f t="shared" si="47"/>
        <v>0</v>
      </c>
      <c r="AQ75">
        <f t="shared" si="47"/>
        <v>0</v>
      </c>
    </row>
    <row r="76" spans="8:43">
      <c r="L76">
        <f t="shared" si="45"/>
        <v>2.7125000000000001E-4</v>
      </c>
      <c r="M76">
        <f t="shared" ref="M76:P76" si="48">M45*0.01</f>
        <v>2.7125000000000001E-4</v>
      </c>
      <c r="N76">
        <f t="shared" si="48"/>
        <v>2.7125000000000001E-4</v>
      </c>
      <c r="O76">
        <f t="shared" si="48"/>
        <v>2.7125000000000001E-4</v>
      </c>
      <c r="P76">
        <f t="shared" si="48"/>
        <v>2.7125000000000001E-4</v>
      </c>
      <c r="AM76">
        <f t="shared" ref="AM76:AQ76" si="49">AM44/100</f>
        <v>0</v>
      </c>
      <c r="AN76">
        <f t="shared" si="49"/>
        <v>0</v>
      </c>
      <c r="AO76">
        <f t="shared" si="49"/>
        <v>0</v>
      </c>
      <c r="AP76">
        <f t="shared" si="49"/>
        <v>0</v>
      </c>
      <c r="AQ76">
        <f t="shared" si="49"/>
        <v>0</v>
      </c>
    </row>
    <row r="77" spans="8:43">
      <c r="L77">
        <f t="shared" si="45"/>
        <v>3.0000000000000001E-5</v>
      </c>
      <c r="M77">
        <f t="shared" ref="M77:P77" si="50">M46*0.01</f>
        <v>3.0000000000000001E-5</v>
      </c>
      <c r="N77">
        <f t="shared" si="50"/>
        <v>3.0000000000000001E-5</v>
      </c>
      <c r="O77">
        <f t="shared" si="50"/>
        <v>3.0000000000000001E-5</v>
      </c>
      <c r="P77">
        <f t="shared" si="50"/>
        <v>3.0000000000000001E-5</v>
      </c>
      <c r="AM77">
        <f t="shared" ref="AM77:AQ77" si="51">AM45/100</f>
        <v>3.2507444461919998E-8</v>
      </c>
      <c r="AN77">
        <f t="shared" si="51"/>
        <v>3.171065597181897E-6</v>
      </c>
      <c r="AO77">
        <f t="shared" si="51"/>
        <v>6.5940525234642265E-6</v>
      </c>
      <c r="AP77">
        <f t="shared" si="51"/>
        <v>8.9937992268128625E-6</v>
      </c>
      <c r="AQ77">
        <f t="shared" si="51"/>
        <v>9.007763648130254E-6</v>
      </c>
    </row>
    <row r="78" spans="8:43">
      <c r="L78">
        <f t="shared" si="45"/>
        <v>9.5000000000000005E-5</v>
      </c>
      <c r="M78">
        <f t="shared" ref="M78:P78" si="52">M47*0.01</f>
        <v>9.5000000000000005E-5</v>
      </c>
      <c r="N78">
        <f t="shared" si="52"/>
        <v>9.5000000000000005E-5</v>
      </c>
      <c r="O78">
        <f t="shared" si="52"/>
        <v>9.5000000000000005E-5</v>
      </c>
      <c r="P78">
        <f t="shared" si="52"/>
        <v>9.5000000000000005E-5</v>
      </c>
    </row>
    <row r="79" spans="8:43">
      <c r="L79">
        <f t="shared" si="45"/>
        <v>9.5000000000000005E-5</v>
      </c>
      <c r="M79">
        <f t="shared" ref="M79:P79" si="53">M48*0.01</f>
        <v>9.5000000000000005E-5</v>
      </c>
      <c r="N79">
        <f t="shared" si="53"/>
        <v>9.5000000000000005E-5</v>
      </c>
      <c r="O79">
        <f t="shared" si="53"/>
        <v>9.5000000000000005E-5</v>
      </c>
      <c r="P79">
        <f t="shared" si="53"/>
        <v>9.5000000000000005E-5</v>
      </c>
    </row>
    <row r="80" spans="8:43">
      <c r="L80">
        <f t="shared" si="45"/>
        <v>9.5000000000000005E-5</v>
      </c>
      <c r="M80">
        <f t="shared" ref="M80:P80" si="54">M49*0.01</f>
        <v>9.5000000000000005E-5</v>
      </c>
      <c r="N80">
        <f t="shared" si="54"/>
        <v>9.5000000000000005E-5</v>
      </c>
      <c r="O80">
        <f t="shared" si="54"/>
        <v>9.5000000000000005E-5</v>
      </c>
      <c r="P80">
        <f t="shared" si="54"/>
        <v>9.5000000000000005E-5</v>
      </c>
    </row>
    <row r="81" spans="12:16">
      <c r="L81">
        <f t="shared" si="45"/>
        <v>2.8500000000000004E-4</v>
      </c>
      <c r="M81">
        <f t="shared" ref="M81:P81" si="55">M50*0.01</f>
        <v>2.8500000000000004E-4</v>
      </c>
      <c r="N81">
        <f t="shared" si="55"/>
        <v>2.8500000000000004E-4</v>
      </c>
      <c r="O81">
        <f t="shared" si="55"/>
        <v>2.8500000000000004E-4</v>
      </c>
      <c r="P81">
        <f t="shared" si="55"/>
        <v>2.8500000000000004E-4</v>
      </c>
    </row>
    <row r="82" spans="12:16">
      <c r="L82">
        <f t="shared" si="45"/>
        <v>1.25E-4</v>
      </c>
      <c r="M82">
        <f t="shared" ref="M82:P82" si="56">M51*0.01</f>
        <v>1.25E-4</v>
      </c>
      <c r="N82">
        <f t="shared" si="56"/>
        <v>1.25E-4</v>
      </c>
      <c r="O82">
        <f t="shared" si="56"/>
        <v>1.25E-4</v>
      </c>
      <c r="P82">
        <f t="shared" si="56"/>
        <v>1.25E-4</v>
      </c>
    </row>
    <row r="83" spans="12:16">
      <c r="L83">
        <f t="shared" si="45"/>
        <v>4.6500000000000008E-4</v>
      </c>
      <c r="M83">
        <f t="shared" ref="M83:P83" si="57">M52*0.01</f>
        <v>4.6500000000000008E-4</v>
      </c>
      <c r="N83">
        <f t="shared" si="57"/>
        <v>4.6500000000000008E-4</v>
      </c>
      <c r="O83">
        <f t="shared" si="57"/>
        <v>4.6500000000000008E-4</v>
      </c>
      <c r="P83">
        <f t="shared" si="57"/>
        <v>4.6500000000000008E-4</v>
      </c>
    </row>
    <row r="84" spans="12:16">
      <c r="L84">
        <f t="shared" si="45"/>
        <v>7.25E-5</v>
      </c>
      <c r="M84">
        <f t="shared" ref="M84:P84" si="58">M53*0.01</f>
        <v>7.25E-5</v>
      </c>
      <c r="N84">
        <f t="shared" si="58"/>
        <v>7.25E-5</v>
      </c>
      <c r="O84">
        <f t="shared" si="58"/>
        <v>7.25E-5</v>
      </c>
      <c r="P84">
        <f t="shared" si="58"/>
        <v>7.25E-5</v>
      </c>
    </row>
    <row r="85" spans="12:16">
      <c r="L85">
        <f t="shared" si="45"/>
        <v>7.25E-5</v>
      </c>
      <c r="M85">
        <f t="shared" ref="M85:P85" si="59">M54*0.01</f>
        <v>7.25E-5</v>
      </c>
      <c r="N85">
        <f t="shared" si="59"/>
        <v>7.25E-5</v>
      </c>
      <c r="O85">
        <f t="shared" si="59"/>
        <v>7.25E-5</v>
      </c>
      <c r="P85">
        <f t="shared" si="59"/>
        <v>7.25E-5</v>
      </c>
    </row>
    <row r="86" spans="12:16">
      <c r="L86">
        <f t="shared" si="45"/>
        <v>1.3999999999999999E-4</v>
      </c>
      <c r="M86">
        <f t="shared" ref="M86:P86" si="60">M55*0.01</f>
        <v>1.3999999999999999E-4</v>
      </c>
      <c r="N86">
        <f t="shared" si="60"/>
        <v>1.3999999999999999E-4</v>
      </c>
      <c r="O86">
        <f t="shared" si="60"/>
        <v>1.3999999999999999E-4</v>
      </c>
      <c r="P86">
        <f t="shared" si="60"/>
        <v>1.3999999999999999E-4</v>
      </c>
    </row>
    <row r="87" spans="12:16">
      <c r="L87">
        <f t="shared" si="45"/>
        <v>1.3999999999999999E-4</v>
      </c>
      <c r="M87">
        <f t="shared" ref="M87:P87" si="61">M56*0.01</f>
        <v>1.3999999999999999E-4</v>
      </c>
      <c r="N87">
        <f t="shared" si="61"/>
        <v>1.3999999999999999E-4</v>
      </c>
      <c r="O87">
        <f t="shared" si="61"/>
        <v>1.3999999999999999E-4</v>
      </c>
      <c r="P87">
        <f t="shared" si="61"/>
        <v>1.3999999999999999E-4</v>
      </c>
    </row>
    <row r="88" spans="12:16">
      <c r="L88">
        <f t="shared" si="45"/>
        <v>7.7500000000000014E-5</v>
      </c>
      <c r="M88">
        <f t="shared" ref="M88:P88" si="62">M57*0.01</f>
        <v>7.7500000000000014E-5</v>
      </c>
      <c r="N88">
        <f t="shared" si="62"/>
        <v>7.7500000000000014E-5</v>
      </c>
      <c r="O88">
        <f t="shared" si="62"/>
        <v>7.7500000000000014E-5</v>
      </c>
      <c r="P88">
        <f t="shared" si="62"/>
        <v>7.7500000000000014E-5</v>
      </c>
    </row>
    <row r="89" spans="12:16">
      <c r="L89">
        <f t="shared" si="45"/>
        <v>1.0249999999999998E-4</v>
      </c>
      <c r="M89">
        <f t="shared" ref="M89:P89" si="63">M58*0.01</f>
        <v>1.0249999999999998E-4</v>
      </c>
      <c r="N89">
        <f t="shared" si="63"/>
        <v>1.0249999999999998E-4</v>
      </c>
      <c r="O89">
        <f t="shared" si="63"/>
        <v>1.0249999999999998E-4</v>
      </c>
      <c r="P89">
        <f t="shared" si="63"/>
        <v>1.0249999999999998E-4</v>
      </c>
    </row>
    <row r="90" spans="12:16">
      <c r="L90">
        <f t="shared" si="45"/>
        <v>1.25E-4</v>
      </c>
      <c r="M90">
        <f t="shared" ref="M90:P90" si="64">M59*0.01</f>
        <v>1.25E-4</v>
      </c>
      <c r="N90">
        <f t="shared" si="64"/>
        <v>1.25E-4</v>
      </c>
      <c r="O90">
        <f t="shared" si="64"/>
        <v>1.25E-4</v>
      </c>
      <c r="P90">
        <f t="shared" si="64"/>
        <v>1.25E-4</v>
      </c>
    </row>
    <row r="91" spans="12:16">
      <c r="L91">
        <f t="shared" si="45"/>
        <v>1.125E-4</v>
      </c>
      <c r="M91">
        <f t="shared" ref="M91:P91" si="65">M60*0.01</f>
        <v>1.125E-4</v>
      </c>
      <c r="N91">
        <f t="shared" si="65"/>
        <v>1.125E-4</v>
      </c>
      <c r="O91">
        <f t="shared" si="65"/>
        <v>1.125E-4</v>
      </c>
      <c r="P91">
        <f t="shared" si="65"/>
        <v>1.125E-4</v>
      </c>
    </row>
    <row r="92" spans="12:16">
      <c r="L92">
        <f t="shared" si="45"/>
        <v>4.0000000000000003E-5</v>
      </c>
      <c r="M92">
        <f t="shared" ref="M92:P92" si="66">M61*0.01</f>
        <v>4.0000000000000003E-5</v>
      </c>
      <c r="N92">
        <f t="shared" si="66"/>
        <v>4.0000000000000003E-5</v>
      </c>
      <c r="O92">
        <f t="shared" si="66"/>
        <v>4.0000000000000003E-5</v>
      </c>
      <c r="P92">
        <f t="shared" si="66"/>
        <v>4.0000000000000003E-5</v>
      </c>
    </row>
    <row r="93" spans="12:16">
      <c r="L93">
        <f t="shared" si="45"/>
        <v>1.1875E-4</v>
      </c>
      <c r="M93">
        <f t="shared" ref="M93:P93" si="67">M62*0.01</f>
        <v>1.1875E-4</v>
      </c>
      <c r="N93">
        <f t="shared" si="67"/>
        <v>1.1875E-4</v>
      </c>
      <c r="O93">
        <f t="shared" si="67"/>
        <v>1.1875E-4</v>
      </c>
      <c r="P93">
        <f t="shared" si="67"/>
        <v>1.1875E-4</v>
      </c>
    </row>
    <row r="94" spans="12:16">
      <c r="L94">
        <f t="shared" si="45"/>
        <v>2.7500000000000004E-5</v>
      </c>
      <c r="M94">
        <f t="shared" ref="M94:P94" si="68">M63*0.01</f>
        <v>2.7500000000000004E-5</v>
      </c>
      <c r="N94">
        <f t="shared" si="68"/>
        <v>2.7500000000000004E-5</v>
      </c>
      <c r="O94">
        <f t="shared" si="68"/>
        <v>2.7500000000000004E-5</v>
      </c>
      <c r="P94">
        <f t="shared" si="68"/>
        <v>2.7500000000000004E-5</v>
      </c>
    </row>
    <row r="95" spans="12:16">
      <c r="L95">
        <f t="shared" si="45"/>
        <v>2.1875000000000003E-4</v>
      </c>
      <c r="M95">
        <f t="shared" ref="M95:P95" si="69">M64*0.01</f>
        <v>2.1875000000000003E-4</v>
      </c>
      <c r="N95">
        <f t="shared" si="69"/>
        <v>2.1875000000000003E-4</v>
      </c>
      <c r="O95">
        <f t="shared" si="69"/>
        <v>2.1875000000000003E-4</v>
      </c>
      <c r="P95">
        <f t="shared" si="69"/>
        <v>2.1875000000000003E-4</v>
      </c>
    </row>
    <row r="96" spans="12:16">
      <c r="L96">
        <f t="shared" si="45"/>
        <v>2.1875000000000003E-4</v>
      </c>
      <c r="M96">
        <f t="shared" ref="M96:P96" si="70">M65*0.01</f>
        <v>2.1875000000000003E-4</v>
      </c>
      <c r="N96">
        <f t="shared" si="70"/>
        <v>2.1875000000000003E-4</v>
      </c>
      <c r="O96">
        <f t="shared" si="70"/>
        <v>2.1875000000000003E-4</v>
      </c>
      <c r="P96">
        <f t="shared" si="70"/>
        <v>2.1875000000000003E-4</v>
      </c>
    </row>
    <row r="97" spans="12:16">
      <c r="L97">
        <f t="shared" si="45"/>
        <v>4.0000000000000003E-5</v>
      </c>
      <c r="M97">
        <f t="shared" ref="M97:P97" si="71">M66*0.01</f>
        <v>4.0000000000000003E-5</v>
      </c>
      <c r="N97">
        <f t="shared" si="71"/>
        <v>4.0000000000000003E-5</v>
      </c>
      <c r="O97">
        <f t="shared" si="71"/>
        <v>4.0000000000000003E-5</v>
      </c>
      <c r="P97">
        <f t="shared" si="71"/>
        <v>4.0000000000000003E-5</v>
      </c>
    </row>
    <row r="98" spans="12:16">
      <c r="L98">
        <f t="shared" si="45"/>
        <v>1.0875E-4</v>
      </c>
      <c r="M98">
        <f t="shared" ref="M98:P98" si="72">M67*0.01</f>
        <v>1.0875E-4</v>
      </c>
      <c r="N98">
        <f t="shared" si="72"/>
        <v>1.0875E-4</v>
      </c>
      <c r="O98">
        <f t="shared" si="72"/>
        <v>1.0875E-4</v>
      </c>
      <c r="P98">
        <f t="shared" si="72"/>
        <v>1.0875E-4</v>
      </c>
    </row>
    <row r="99" spans="12:16">
      <c r="L99">
        <f t="shared" si="45"/>
        <v>1.0875E-4</v>
      </c>
      <c r="M99">
        <f t="shared" ref="M99:P99" si="73">M68*0.01</f>
        <v>1.0875E-4</v>
      </c>
      <c r="N99">
        <f t="shared" si="73"/>
        <v>1.0875E-4</v>
      </c>
      <c r="O99">
        <f t="shared" si="73"/>
        <v>1.0875E-4</v>
      </c>
      <c r="P99">
        <f t="shared" si="73"/>
        <v>1.0875E-4</v>
      </c>
    </row>
    <row r="100" spans="12:16">
      <c r="L100">
        <f t="shared" si="45"/>
        <v>4.3750000000000006E-5</v>
      </c>
      <c r="M100">
        <f t="shared" ref="M100:P100" si="74">M69*0.01</f>
        <v>4.3750000000000006E-5</v>
      </c>
      <c r="N100">
        <f t="shared" si="74"/>
        <v>4.3750000000000006E-5</v>
      </c>
      <c r="O100">
        <f t="shared" si="74"/>
        <v>4.3750000000000006E-5</v>
      </c>
      <c r="P100">
        <f t="shared" si="74"/>
        <v>4.3750000000000006E-5</v>
      </c>
    </row>
    <row r="101" spans="12:16">
      <c r="L101">
        <f t="shared" si="45"/>
        <v>4.3750000000000006E-5</v>
      </c>
      <c r="M101">
        <f t="shared" ref="M101:P101" si="75">M70*0.01</f>
        <v>4.3750000000000006E-5</v>
      </c>
      <c r="N101">
        <f t="shared" si="75"/>
        <v>4.3750000000000006E-5</v>
      </c>
      <c r="O101">
        <f t="shared" si="75"/>
        <v>4.3750000000000006E-5</v>
      </c>
      <c r="P101">
        <f t="shared" si="75"/>
        <v>4.3750000000000006E-5</v>
      </c>
    </row>
    <row r="102" spans="12:16">
      <c r="L102">
        <f t="shared" si="45"/>
        <v>4.3750000000000006E-5</v>
      </c>
      <c r="M102">
        <f t="shared" ref="M102:P102" si="76">M71*0.01</f>
        <v>4.3750000000000006E-5</v>
      </c>
      <c r="N102">
        <f t="shared" si="76"/>
        <v>4.3750000000000006E-5</v>
      </c>
      <c r="O102">
        <f t="shared" si="76"/>
        <v>4.3750000000000006E-5</v>
      </c>
      <c r="P102">
        <f t="shared" si="76"/>
        <v>4.3750000000000006E-5</v>
      </c>
    </row>
    <row r="103" spans="12:16">
      <c r="L103">
        <f t="shared" si="45"/>
        <v>3.0000000000000001E-5</v>
      </c>
      <c r="M103">
        <f t="shared" ref="M103:P103" si="77">M72*0.01</f>
        <v>3.0000000000000001E-5</v>
      </c>
      <c r="N103">
        <f t="shared" si="77"/>
        <v>3.0000000000000001E-5</v>
      </c>
      <c r="O103">
        <f t="shared" si="77"/>
        <v>3.0000000000000001E-5</v>
      </c>
      <c r="P103">
        <f t="shared" si="77"/>
        <v>3.0000000000000001E-5</v>
      </c>
    </row>
    <row r="104" spans="12:16">
      <c r="L104">
        <f t="shared" si="45"/>
        <v>1.325E-4</v>
      </c>
      <c r="M104">
        <f t="shared" ref="M104:P104" si="78">M73*0.01</f>
        <v>1.325E-4</v>
      </c>
      <c r="N104">
        <f t="shared" si="78"/>
        <v>1.325E-4</v>
      </c>
      <c r="O104">
        <f t="shared" si="78"/>
        <v>1.325E-4</v>
      </c>
      <c r="P104">
        <f t="shared" si="78"/>
        <v>1.325E-4</v>
      </c>
    </row>
  </sheetData>
  <mergeCells count="6">
    <mergeCell ref="AL14:AQ14"/>
    <mergeCell ref="AS14:AX14"/>
    <mergeCell ref="B2:G2"/>
    <mergeCell ref="M2:R2"/>
    <mergeCell ref="AE13:AF13"/>
    <mergeCell ref="AH13:A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C793-BE15-40CF-96B9-99DE2C689983}">
  <dimension ref="A1:O51"/>
  <sheetViews>
    <sheetView workbookViewId="0">
      <selection activeCell="I37" sqref="I37"/>
    </sheetView>
  </sheetViews>
  <sheetFormatPr defaultRowHeight="15"/>
  <sheetData>
    <row r="1" spans="1:15">
      <c r="A1" s="18" t="s">
        <v>4</v>
      </c>
      <c r="B1" s="2" t="s">
        <v>5</v>
      </c>
      <c r="C1" t="s">
        <v>41</v>
      </c>
      <c r="D1" s="2" t="s">
        <v>6</v>
      </c>
      <c r="E1" t="s">
        <v>44</v>
      </c>
    </row>
    <row r="2" spans="1:15">
      <c r="A2" s="2">
        <v>1</v>
      </c>
      <c r="B2" s="2">
        <v>2</v>
      </c>
      <c r="C2">
        <v>5</v>
      </c>
      <c r="D2" s="2">
        <v>0.06</v>
      </c>
      <c r="E2">
        <v>-15</v>
      </c>
    </row>
    <row r="3" spans="1:15">
      <c r="A3" s="2">
        <v>1</v>
      </c>
      <c r="B3" s="2">
        <v>3</v>
      </c>
      <c r="C3">
        <v>1.2953367875647668</v>
      </c>
      <c r="D3" s="2">
        <v>0.19</v>
      </c>
      <c r="E3">
        <v>-4.9222797927461137</v>
      </c>
    </row>
    <row r="4" spans="1:15">
      <c r="A4" s="2">
        <v>2</v>
      </c>
      <c r="B4" s="2">
        <v>4</v>
      </c>
      <c r="C4">
        <v>1.8461538461538456</v>
      </c>
      <c r="D4" s="2">
        <v>0.17</v>
      </c>
      <c r="E4">
        <v>-5.2307692307692299</v>
      </c>
    </row>
    <row r="5" spans="1:15">
      <c r="A5" s="2">
        <v>3</v>
      </c>
      <c r="B5" s="2">
        <v>4</v>
      </c>
      <c r="C5">
        <v>5.8823529411764701</v>
      </c>
      <c r="D5" s="2">
        <v>0.04</v>
      </c>
      <c r="E5">
        <v>-23.52941176470588</v>
      </c>
    </row>
    <row r="6" spans="1:15">
      <c r="A6" s="2">
        <v>2</v>
      </c>
      <c r="B6" s="2">
        <v>5</v>
      </c>
      <c r="C6">
        <v>1.1764705882352939</v>
      </c>
      <c r="D6" s="2">
        <v>0.2</v>
      </c>
      <c r="E6">
        <v>-4.7058823529411757</v>
      </c>
    </row>
    <row r="7" spans="1:15">
      <c r="A7" s="2">
        <v>2</v>
      </c>
      <c r="B7" s="2">
        <v>6</v>
      </c>
      <c r="C7">
        <v>1.6666666666666667</v>
      </c>
      <c r="D7" s="2">
        <v>0.18</v>
      </c>
      <c r="E7">
        <v>-5</v>
      </c>
    </row>
    <row r="8" spans="1:15">
      <c r="A8" s="2">
        <v>4</v>
      </c>
      <c r="B8" s="2">
        <v>6</v>
      </c>
      <c r="C8">
        <v>5.8823529411764701</v>
      </c>
      <c r="D8" s="2">
        <v>0.04</v>
      </c>
      <c r="E8">
        <v>-23.52941176470588</v>
      </c>
    </row>
    <row r="9" spans="1:15">
      <c r="A9" s="2">
        <v>5</v>
      </c>
      <c r="B9" s="2">
        <v>7</v>
      </c>
      <c r="C9">
        <v>2.9585798816568052</v>
      </c>
      <c r="D9" s="2">
        <v>0.12</v>
      </c>
      <c r="E9">
        <v>-7.1005917159763321</v>
      </c>
    </row>
    <row r="10" spans="1:15">
      <c r="A10" s="2">
        <v>6</v>
      </c>
      <c r="B10" s="2">
        <v>7</v>
      </c>
      <c r="C10">
        <v>4.10958904109589</v>
      </c>
      <c r="D10" s="2">
        <v>0.08</v>
      </c>
      <c r="E10">
        <v>-10.95890410958904</v>
      </c>
      <c r="K10" s="18"/>
      <c r="L10" s="2"/>
      <c r="M10" s="2"/>
      <c r="N10" s="2"/>
      <c r="O10" s="2"/>
    </row>
    <row r="11" spans="1:15">
      <c r="A11" s="2">
        <v>6</v>
      </c>
      <c r="B11" s="2">
        <v>8</v>
      </c>
      <c r="C11">
        <v>5.8823529411764701</v>
      </c>
      <c r="D11" s="2">
        <v>0.04</v>
      </c>
      <c r="E11">
        <v>-23.52941176470588</v>
      </c>
      <c r="K11" s="2"/>
      <c r="L11" s="2"/>
      <c r="M11" s="2"/>
      <c r="N11" s="2"/>
      <c r="O11" s="2"/>
    </row>
    <row r="12" spans="1:15">
      <c r="A12" s="2">
        <v>6</v>
      </c>
      <c r="B12" s="2">
        <v>9</v>
      </c>
      <c r="C12">
        <v>0</v>
      </c>
      <c r="D12" s="2">
        <v>0.21</v>
      </c>
      <c r="E12">
        <v>-4.7619047619047628</v>
      </c>
      <c r="K12" s="2"/>
      <c r="L12" s="2"/>
      <c r="M12" s="2"/>
      <c r="N12" s="2"/>
      <c r="O12" s="2"/>
    </row>
    <row r="13" spans="1:15">
      <c r="A13" s="2">
        <v>6</v>
      </c>
      <c r="B13" s="2">
        <v>10</v>
      </c>
      <c r="C13">
        <v>0</v>
      </c>
      <c r="D13" s="2">
        <v>0.56000000000000005</v>
      </c>
      <c r="E13">
        <v>-1.7857142857142856</v>
      </c>
      <c r="K13" s="2"/>
      <c r="L13" s="2"/>
      <c r="M13" s="2"/>
      <c r="N13" s="2"/>
      <c r="O13" s="2"/>
    </row>
    <row r="14" spans="1:15">
      <c r="A14" s="2">
        <v>9</v>
      </c>
      <c r="B14" s="2">
        <v>11</v>
      </c>
      <c r="C14">
        <v>0</v>
      </c>
      <c r="D14" s="2">
        <v>0.21</v>
      </c>
      <c r="E14">
        <v>-4.7619047619047628</v>
      </c>
      <c r="K14" s="2"/>
      <c r="L14" s="2"/>
      <c r="M14" s="2"/>
      <c r="N14" s="2"/>
      <c r="O14" s="2"/>
    </row>
    <row r="15" spans="1:15">
      <c r="A15" s="2">
        <v>9</v>
      </c>
      <c r="B15" s="2">
        <v>10</v>
      </c>
      <c r="C15">
        <v>0</v>
      </c>
      <c r="D15" s="2">
        <v>0.11</v>
      </c>
      <c r="E15">
        <v>-9.0909090909090917</v>
      </c>
      <c r="K15" s="2"/>
      <c r="L15" s="2"/>
      <c r="M15" s="2"/>
      <c r="N15" s="2"/>
      <c r="O15" s="2"/>
    </row>
    <row r="16" spans="1:15">
      <c r="A16" s="2">
        <v>4</v>
      </c>
      <c r="B16" s="2">
        <v>12</v>
      </c>
      <c r="C16">
        <v>0</v>
      </c>
      <c r="D16" s="2">
        <v>0.26</v>
      </c>
      <c r="E16">
        <v>-3.8461538461538458</v>
      </c>
      <c r="K16" s="2"/>
      <c r="L16" s="2"/>
      <c r="M16" s="2"/>
      <c r="N16" s="2"/>
      <c r="O16" s="2"/>
    </row>
    <row r="17" spans="1:15">
      <c r="A17" s="2">
        <v>12</v>
      </c>
      <c r="B17" s="2">
        <v>13</v>
      </c>
      <c r="C17">
        <v>0</v>
      </c>
      <c r="D17" s="2">
        <v>0.14000000000000001</v>
      </c>
      <c r="E17">
        <v>-7.1428571428571423</v>
      </c>
      <c r="K17" s="2"/>
      <c r="L17" s="2"/>
      <c r="M17" s="2"/>
      <c r="N17" s="2"/>
      <c r="O17" s="2"/>
    </row>
    <row r="18" spans="1:15">
      <c r="A18" s="2">
        <v>12</v>
      </c>
      <c r="B18" s="2">
        <v>14</v>
      </c>
      <c r="C18">
        <v>1.4634146341463414</v>
      </c>
      <c r="D18" s="2">
        <v>0.26</v>
      </c>
      <c r="E18">
        <v>-3.1707317073170733</v>
      </c>
      <c r="K18" s="2"/>
      <c r="L18" s="2"/>
      <c r="M18" s="2"/>
      <c r="N18" s="2"/>
      <c r="O18" s="2"/>
    </row>
    <row r="19" spans="1:15">
      <c r="A19" s="2">
        <v>12</v>
      </c>
      <c r="B19" s="2">
        <v>15</v>
      </c>
      <c r="C19">
        <v>3.2110091743119265</v>
      </c>
      <c r="D19" s="2">
        <v>0.13</v>
      </c>
      <c r="E19">
        <v>-5.9633027522935773</v>
      </c>
      <c r="K19" s="2"/>
      <c r="L19" s="2"/>
      <c r="M19" s="2"/>
      <c r="N19" s="2"/>
      <c r="O19" s="2"/>
    </row>
    <row r="20" spans="1:15">
      <c r="A20" s="2">
        <v>12</v>
      </c>
      <c r="B20" s="2">
        <v>16</v>
      </c>
      <c r="C20">
        <v>1.871101871101871</v>
      </c>
      <c r="D20" s="2">
        <v>0.2</v>
      </c>
      <c r="E20">
        <v>-4.1580041580041582</v>
      </c>
      <c r="K20" s="2"/>
      <c r="L20" s="2"/>
      <c r="M20" s="2"/>
      <c r="N20" s="2"/>
      <c r="O20" s="2"/>
    </row>
    <row r="21" spans="1:15">
      <c r="A21" s="2">
        <v>14</v>
      </c>
      <c r="B21" s="2">
        <v>15</v>
      </c>
      <c r="C21">
        <v>2.4886877828054295</v>
      </c>
      <c r="D21" s="2">
        <v>0.2</v>
      </c>
      <c r="E21">
        <v>-2.2624434389140271</v>
      </c>
      <c r="K21" s="2"/>
      <c r="L21" s="2"/>
      <c r="M21" s="2"/>
      <c r="N21" s="2"/>
      <c r="O21" s="2"/>
    </row>
    <row r="22" spans="1:15">
      <c r="A22" s="2">
        <v>16</v>
      </c>
      <c r="B22" s="2">
        <v>17</v>
      </c>
      <c r="C22">
        <v>1.8823529411764706</v>
      </c>
      <c r="D22" s="2">
        <v>0.19</v>
      </c>
      <c r="E22">
        <v>-4.4705882352941178</v>
      </c>
      <c r="K22" s="2"/>
      <c r="L22" s="2"/>
      <c r="M22" s="2"/>
      <c r="N22" s="2"/>
      <c r="O22" s="2"/>
    </row>
    <row r="23" spans="1:15">
      <c r="A23" s="2">
        <v>15</v>
      </c>
      <c r="B23" s="2">
        <v>18</v>
      </c>
      <c r="C23">
        <v>1.8181818181818181</v>
      </c>
      <c r="D23" s="2">
        <v>0.22</v>
      </c>
      <c r="E23">
        <v>-3.6363636363636367</v>
      </c>
      <c r="K23" s="2"/>
      <c r="L23" s="2"/>
      <c r="M23" s="2"/>
      <c r="N23" s="2"/>
      <c r="O23" s="2"/>
    </row>
    <row r="24" spans="1:15">
      <c r="A24" s="2">
        <v>18</v>
      </c>
      <c r="B24" s="2">
        <v>19</v>
      </c>
      <c r="C24">
        <v>2.9268292682926829</v>
      </c>
      <c r="D24" s="2">
        <v>0.13</v>
      </c>
      <c r="E24">
        <v>-6.3414634146341466</v>
      </c>
      <c r="K24" s="2"/>
      <c r="L24" s="2"/>
      <c r="M24" s="2"/>
      <c r="N24" s="2"/>
      <c r="O24" s="2"/>
    </row>
    <row r="25" spans="1:15">
      <c r="A25" s="2">
        <v>19</v>
      </c>
      <c r="B25" s="2">
        <v>20</v>
      </c>
      <c r="C25">
        <v>5.1724137931034475</v>
      </c>
      <c r="D25" s="2">
        <v>7.0000000000000007E-2</v>
      </c>
      <c r="E25">
        <v>-12.068965517241379</v>
      </c>
      <c r="K25" s="2"/>
      <c r="L25" s="2"/>
      <c r="M25" s="2"/>
      <c r="N25" s="2"/>
      <c r="O25" s="2"/>
    </row>
    <row r="26" spans="1:15">
      <c r="A26" s="2">
        <v>10</v>
      </c>
      <c r="B26" s="2">
        <v>20</v>
      </c>
      <c r="C26">
        <v>1.7241379310344829</v>
      </c>
      <c r="D26" s="2">
        <v>0.21</v>
      </c>
      <c r="E26">
        <v>-4.0229885057471266</v>
      </c>
      <c r="K26" s="2"/>
      <c r="L26" s="2"/>
      <c r="M26" s="2"/>
      <c r="N26" s="2"/>
      <c r="O26" s="2"/>
    </row>
    <row r="27" spans="1:15">
      <c r="A27" s="2">
        <v>10</v>
      </c>
      <c r="B27" s="2">
        <v>17</v>
      </c>
      <c r="C27">
        <v>4.10958904109589</v>
      </c>
      <c r="D27" s="2">
        <v>0.08</v>
      </c>
      <c r="E27">
        <v>-10.95890410958904</v>
      </c>
      <c r="K27" s="2"/>
      <c r="L27" s="2"/>
      <c r="M27" s="2"/>
      <c r="N27" s="2"/>
      <c r="O27" s="2"/>
    </row>
    <row r="28" spans="1:15">
      <c r="A28" s="2">
        <v>10</v>
      </c>
      <c r="B28" s="2">
        <v>21</v>
      </c>
      <c r="C28">
        <v>5.1724137931034475</v>
      </c>
      <c r="D28" s="2">
        <v>7.0000000000000007E-2</v>
      </c>
      <c r="E28">
        <v>-12.068965517241379</v>
      </c>
      <c r="K28" s="2"/>
      <c r="L28" s="2"/>
      <c r="M28" s="2"/>
      <c r="N28" s="2"/>
      <c r="O28" s="2"/>
    </row>
    <row r="29" spans="1:15">
      <c r="A29" s="2">
        <v>10</v>
      </c>
      <c r="B29" s="2">
        <v>22</v>
      </c>
      <c r="C29">
        <v>2.5547445255474455</v>
      </c>
      <c r="D29" s="2">
        <v>0.15</v>
      </c>
      <c r="E29">
        <v>-5.4744525547445253</v>
      </c>
      <c r="K29" s="2"/>
      <c r="L29" s="2"/>
      <c r="M29" s="2"/>
      <c r="N29" s="2"/>
      <c r="O29" s="2"/>
    </row>
    <row r="30" spans="1:15">
      <c r="A30" s="2">
        <v>21</v>
      </c>
      <c r="B30" s="2">
        <v>22</v>
      </c>
      <c r="C30">
        <v>20</v>
      </c>
      <c r="D30" s="2">
        <v>0.02</v>
      </c>
      <c r="E30">
        <v>-40</v>
      </c>
      <c r="K30" s="2"/>
      <c r="L30" s="2"/>
      <c r="M30" s="2"/>
      <c r="N30" s="2"/>
      <c r="O30" s="2"/>
    </row>
    <row r="31" spans="1:15">
      <c r="A31" s="2">
        <v>15</v>
      </c>
      <c r="B31" s="2">
        <v>23</v>
      </c>
      <c r="C31">
        <v>1.9999999999999998</v>
      </c>
      <c r="D31" s="2">
        <v>0.2</v>
      </c>
      <c r="E31">
        <v>-3.9999999999999996</v>
      </c>
      <c r="K31" s="2"/>
      <c r="L31" s="2"/>
      <c r="M31" s="2"/>
      <c r="N31" s="2"/>
      <c r="O31" s="2"/>
    </row>
    <row r="32" spans="1:15">
      <c r="A32" s="2">
        <v>22</v>
      </c>
      <c r="B32" s="2">
        <v>24</v>
      </c>
      <c r="C32">
        <v>2.5641025641025643</v>
      </c>
      <c r="D32" s="2">
        <v>0.18</v>
      </c>
      <c r="E32">
        <v>-3.8461538461538463</v>
      </c>
      <c r="K32" s="2"/>
      <c r="L32" s="2"/>
      <c r="M32" s="2"/>
      <c r="N32" s="2"/>
      <c r="O32" s="2"/>
    </row>
    <row r="33" spans="1:15">
      <c r="A33" s="2">
        <v>23</v>
      </c>
      <c r="B33" s="2">
        <v>24</v>
      </c>
      <c r="C33">
        <v>1.4476614699331849</v>
      </c>
      <c r="D33" s="2">
        <v>0.27</v>
      </c>
      <c r="E33">
        <v>-3.0066815144766146</v>
      </c>
      <c r="K33" s="2"/>
      <c r="L33" s="2"/>
      <c r="M33" s="2"/>
      <c r="N33" s="2"/>
      <c r="O33" s="2"/>
    </row>
    <row r="34" spans="1:15">
      <c r="A34" s="2">
        <v>24</v>
      </c>
      <c r="B34" s="2">
        <v>25</v>
      </c>
      <c r="C34">
        <v>1.3103448275862066</v>
      </c>
      <c r="D34" s="2">
        <v>0.33</v>
      </c>
      <c r="E34">
        <v>-2.2758620689655169</v>
      </c>
      <c r="K34" s="2"/>
      <c r="L34" s="2"/>
      <c r="M34" s="2"/>
      <c r="N34" s="2"/>
      <c r="O34" s="2"/>
    </row>
    <row r="35" spans="1:15">
      <c r="A35" s="2">
        <v>25</v>
      </c>
      <c r="B35" s="2">
        <v>26</v>
      </c>
      <c r="C35">
        <v>1.2083131947800869</v>
      </c>
      <c r="D35" s="2">
        <v>0.38</v>
      </c>
      <c r="E35">
        <v>-1.8366360560657322</v>
      </c>
      <c r="K35" s="2"/>
      <c r="L35" s="2"/>
      <c r="M35" s="2"/>
      <c r="N35" s="2"/>
      <c r="O35" s="2"/>
    </row>
    <row r="36" spans="1:15">
      <c r="A36" s="2">
        <v>25</v>
      </c>
      <c r="B36" s="2">
        <v>27</v>
      </c>
      <c r="C36">
        <v>1.9572953736654803</v>
      </c>
      <c r="D36" s="2">
        <v>0.21</v>
      </c>
      <c r="E36">
        <v>-3.7366548042704628</v>
      </c>
      <c r="K36" s="2"/>
      <c r="L36" s="2"/>
      <c r="M36" s="2"/>
      <c r="N36" s="2"/>
      <c r="O36" s="2"/>
    </row>
    <row r="37" spans="1:15">
      <c r="A37" s="2">
        <v>28</v>
      </c>
      <c r="B37" s="2">
        <v>27</v>
      </c>
      <c r="C37">
        <v>0</v>
      </c>
      <c r="D37" s="2">
        <v>0.4</v>
      </c>
      <c r="E37">
        <v>-2.4999999999999996</v>
      </c>
      <c r="K37" s="2"/>
      <c r="L37" s="2"/>
      <c r="M37" s="2"/>
      <c r="N37" s="2"/>
      <c r="O37" s="2"/>
    </row>
    <row r="38" spans="1:15">
      <c r="A38" s="2">
        <v>27</v>
      </c>
      <c r="B38" s="2">
        <v>29</v>
      </c>
      <c r="C38">
        <v>0.97864768683274017</v>
      </c>
      <c r="D38" s="2">
        <v>0.42</v>
      </c>
      <c r="E38">
        <v>-1.8683274021352314</v>
      </c>
      <c r="K38" s="2"/>
      <c r="L38" s="2"/>
      <c r="M38" s="2"/>
      <c r="N38" s="2"/>
      <c r="O38" s="2"/>
    </row>
    <row r="39" spans="1:15">
      <c r="A39" s="2">
        <v>27</v>
      </c>
      <c r="B39" s="2">
        <v>30</v>
      </c>
      <c r="C39">
        <v>0.69204152249134954</v>
      </c>
      <c r="D39" s="2">
        <v>0.6</v>
      </c>
      <c r="E39">
        <v>-1.2975778546712804</v>
      </c>
      <c r="K39" s="2"/>
      <c r="L39" s="2"/>
      <c r="M39" s="2"/>
      <c r="N39" s="2"/>
      <c r="O39" s="2"/>
    </row>
    <row r="40" spans="1:15">
      <c r="A40" s="2">
        <v>29</v>
      </c>
      <c r="B40" s="2">
        <v>30</v>
      </c>
      <c r="C40">
        <v>0.92272202998846597</v>
      </c>
      <c r="D40" s="2">
        <v>0.45</v>
      </c>
      <c r="E40">
        <v>-1.7301038062283738</v>
      </c>
      <c r="K40" s="2"/>
      <c r="L40" s="2"/>
      <c r="M40" s="2"/>
      <c r="N40" s="2"/>
      <c r="O40" s="2"/>
    </row>
    <row r="41" spans="1:15">
      <c r="A41" s="2">
        <v>8</v>
      </c>
      <c r="B41" s="2">
        <v>28</v>
      </c>
      <c r="C41">
        <v>1.3761467889908254</v>
      </c>
      <c r="D41" s="2">
        <v>0.2</v>
      </c>
      <c r="E41">
        <v>-4.5871559633027514</v>
      </c>
      <c r="K41" s="2"/>
      <c r="L41" s="2"/>
      <c r="M41" s="2"/>
      <c r="N41" s="2"/>
      <c r="O41" s="2"/>
    </row>
    <row r="42" spans="1:15">
      <c r="A42" s="2">
        <v>6</v>
      </c>
      <c r="B42" s="2">
        <v>28</v>
      </c>
      <c r="C42">
        <v>5</v>
      </c>
      <c r="D42" s="2">
        <v>0.06</v>
      </c>
      <c r="E42">
        <v>-15</v>
      </c>
      <c r="K42" s="2"/>
      <c r="L42" s="2"/>
      <c r="M42" s="2"/>
      <c r="N42" s="2"/>
      <c r="O42" s="2"/>
    </row>
    <row r="43" spans="1:15">
      <c r="K43" s="2"/>
      <c r="L43" s="2"/>
      <c r="M43" s="2"/>
      <c r="N43" s="2"/>
      <c r="O43" s="2"/>
    </row>
    <row r="44" spans="1:15">
      <c r="K44" s="2"/>
      <c r="L44" s="2"/>
      <c r="M44" s="2"/>
      <c r="N44" s="2"/>
      <c r="O44" s="2"/>
    </row>
    <row r="45" spans="1:15">
      <c r="K45" s="2"/>
      <c r="L45" s="2"/>
      <c r="M45" s="2"/>
      <c r="N45" s="2"/>
      <c r="O45" s="2"/>
    </row>
    <row r="46" spans="1:15">
      <c r="K46" s="2"/>
      <c r="L46" s="2"/>
      <c r="M46" s="2"/>
      <c r="N46" s="2"/>
      <c r="O46" s="2"/>
    </row>
    <row r="47" spans="1:15">
      <c r="K47" s="2"/>
      <c r="L47" s="2"/>
      <c r="M47" s="2"/>
      <c r="N47" s="2"/>
      <c r="O47" s="2"/>
    </row>
    <row r="48" spans="1:15">
      <c r="K48" s="2"/>
      <c r="L48" s="2"/>
      <c r="M48" s="2"/>
      <c r="N48" s="2"/>
      <c r="O48" s="2"/>
    </row>
    <row r="49" spans="11:15">
      <c r="K49" s="2"/>
      <c r="L49" s="2"/>
      <c r="M49" s="2"/>
      <c r="N49" s="2"/>
      <c r="O49" s="2"/>
    </row>
    <row r="50" spans="11:15">
      <c r="K50" s="2"/>
      <c r="L50" s="2"/>
      <c r="M50" s="2"/>
      <c r="N50" s="2"/>
      <c r="O50" s="2"/>
    </row>
    <row r="51" spans="11:15">
      <c r="K51" s="2"/>
      <c r="L51" s="2"/>
      <c r="M51" s="2"/>
      <c r="N51" s="2"/>
      <c r="O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9F64-D610-4A88-97E1-6147DB4AD1B1}">
  <dimension ref="A1:R43"/>
  <sheetViews>
    <sheetView workbookViewId="0">
      <selection activeCell="H2" sqref="H2:H42"/>
    </sheetView>
  </sheetViews>
  <sheetFormatPr defaultRowHeight="15"/>
  <cols>
    <col min="9" max="9" width="24.42578125" customWidth="1"/>
    <col min="10" max="10" width="34.28515625" bestFit="1" customWidth="1"/>
  </cols>
  <sheetData>
    <row r="1" spans="1:18">
      <c r="A1" s="18" t="s">
        <v>4</v>
      </c>
      <c r="B1" s="2" t="s">
        <v>5</v>
      </c>
      <c r="C1" s="2" t="s">
        <v>42</v>
      </c>
      <c r="D1" s="2" t="s">
        <v>6</v>
      </c>
      <c r="E1" s="2" t="s">
        <v>7</v>
      </c>
      <c r="F1" s="2" t="s">
        <v>43</v>
      </c>
      <c r="G1" t="s">
        <v>41</v>
      </c>
      <c r="H1" s="2" t="s">
        <v>44</v>
      </c>
    </row>
    <row r="2" spans="1:18">
      <c r="A2" s="2">
        <v>1</v>
      </c>
      <c r="B2" s="2">
        <v>2</v>
      </c>
      <c r="C2" s="2">
        <v>0.02</v>
      </c>
      <c r="D2" s="2">
        <v>0.06</v>
      </c>
      <c r="E2" s="2">
        <v>0.03</v>
      </c>
      <c r="F2">
        <f>C2^2 +D2^2</f>
        <v>4.0000000000000001E-3</v>
      </c>
      <c r="G2">
        <f>C2/F2</f>
        <v>5</v>
      </c>
      <c r="H2">
        <f>-D2/F2</f>
        <v>-15</v>
      </c>
      <c r="I2" s="2" t="str">
        <f>IF(A2&lt;&gt;B2,COMPLEX(C2,D2),0)</f>
        <v>0.02+0.06i</v>
      </c>
      <c r="J2" t="str">
        <f>IMDIV(1,I2)</f>
        <v>5-15i</v>
      </c>
      <c r="K2">
        <f>IMREAL(J2)</f>
        <v>5</v>
      </c>
      <c r="M2" s="18"/>
      <c r="N2" s="2"/>
      <c r="O2" s="2"/>
      <c r="P2" s="2"/>
      <c r="Q2" s="2"/>
      <c r="R2" s="2"/>
    </row>
    <row r="3" spans="1:18">
      <c r="A3" s="2">
        <v>1</v>
      </c>
      <c r="B3" s="2">
        <v>3</v>
      </c>
      <c r="C3" s="2">
        <v>0.05</v>
      </c>
      <c r="D3" s="2">
        <v>0.19</v>
      </c>
      <c r="E3" s="2">
        <v>0.02</v>
      </c>
      <c r="F3">
        <f t="shared" ref="F3:F42" si="0">C3^2 +D3^2</f>
        <v>3.8600000000000002E-2</v>
      </c>
      <c r="G3">
        <f t="shared" ref="G3:G42" si="1">C3/F3</f>
        <v>1.2953367875647668</v>
      </c>
      <c r="H3">
        <f t="shared" ref="H3:H42" si="2">-D3/F3</f>
        <v>-4.9222797927461137</v>
      </c>
      <c r="I3" s="2" t="str">
        <f t="shared" ref="I3:I5" si="3">IF(A3&lt;&gt;B3,COMPLEX(C3,D3),0)</f>
        <v>0.05+0.19i</v>
      </c>
      <c r="J3" t="str">
        <f t="shared" ref="J3:J13" si="4">IMDIV(1,I3)</f>
        <v>1.29533678756477-4.92227979274611i</v>
      </c>
      <c r="K3">
        <f t="shared" ref="K3:K13" si="5">IMREAL(J3)</f>
        <v>1.2953367875647701</v>
      </c>
      <c r="M3" s="2"/>
      <c r="N3" s="2"/>
      <c r="O3" s="2"/>
      <c r="P3" s="2"/>
      <c r="Q3" s="2"/>
    </row>
    <row r="4" spans="1:18">
      <c r="A4" s="2">
        <v>2</v>
      </c>
      <c r="B4" s="2">
        <v>4</v>
      </c>
      <c r="C4" s="2">
        <v>0.06</v>
      </c>
      <c r="D4" s="2">
        <v>0.17</v>
      </c>
      <c r="E4" s="2">
        <v>0.02</v>
      </c>
      <c r="F4">
        <f t="shared" si="0"/>
        <v>3.2500000000000008E-2</v>
      </c>
      <c r="G4">
        <f t="shared" si="1"/>
        <v>1.8461538461538456</v>
      </c>
      <c r="H4">
        <f t="shared" si="2"/>
        <v>-5.2307692307692299</v>
      </c>
      <c r="I4" s="2" t="str">
        <f t="shared" si="3"/>
        <v>0.06+0.17i</v>
      </c>
      <c r="J4" t="str">
        <f t="shared" si="4"/>
        <v>1.84615384615385-5.23076923076923i</v>
      </c>
      <c r="K4">
        <f t="shared" si="5"/>
        <v>1.84615384615385</v>
      </c>
      <c r="M4" s="2"/>
      <c r="N4" s="2"/>
      <c r="O4" s="2"/>
      <c r="P4" s="2"/>
      <c r="Q4" s="2"/>
    </row>
    <row r="5" spans="1:18">
      <c r="A5" s="2">
        <v>3</v>
      </c>
      <c r="B5" s="2">
        <v>4</v>
      </c>
      <c r="C5" s="2">
        <v>0.01</v>
      </c>
      <c r="D5" s="2">
        <v>0.04</v>
      </c>
      <c r="E5" s="2">
        <v>0</v>
      </c>
      <c r="F5">
        <f t="shared" si="0"/>
        <v>1.7000000000000001E-3</v>
      </c>
      <c r="G5">
        <f t="shared" si="1"/>
        <v>5.8823529411764701</v>
      </c>
      <c r="H5">
        <f t="shared" si="2"/>
        <v>-23.52941176470588</v>
      </c>
      <c r="I5" s="2" t="str">
        <f t="shared" si="3"/>
        <v>0.01+0.04i</v>
      </c>
      <c r="J5" t="str">
        <f t="shared" si="4"/>
        <v>5.88235294117647-23.5294117647059i</v>
      </c>
      <c r="K5">
        <f t="shared" si="5"/>
        <v>5.8823529411764701</v>
      </c>
      <c r="M5" s="2"/>
      <c r="N5" s="2"/>
      <c r="O5" s="2"/>
      <c r="P5" s="2"/>
      <c r="Q5" s="2"/>
    </row>
    <row r="6" spans="1:18">
      <c r="A6" s="2">
        <v>2</v>
      </c>
      <c r="B6" s="2">
        <v>5</v>
      </c>
      <c r="C6" s="2">
        <v>0.05</v>
      </c>
      <c r="D6" s="2">
        <v>0.2</v>
      </c>
      <c r="E6" s="2">
        <v>0.02</v>
      </c>
      <c r="F6">
        <f t="shared" si="0"/>
        <v>4.250000000000001E-2</v>
      </c>
      <c r="G6">
        <f t="shared" si="1"/>
        <v>1.1764705882352939</v>
      </c>
      <c r="H6">
        <f t="shared" si="2"/>
        <v>-4.7058823529411757</v>
      </c>
      <c r="I6" s="2" t="str">
        <f>IF(A6&lt;&gt;B6,COMPLEX(C6,D6),0)</f>
        <v>0.05+0.2i</v>
      </c>
      <c r="J6" t="str">
        <f>IMDIV(1,I6)</f>
        <v>1.17647058823529-4.70588235294118i</v>
      </c>
      <c r="K6">
        <f>IMREAL(J6)</f>
        <v>1.1764705882352899</v>
      </c>
      <c r="M6" s="2"/>
      <c r="N6" s="2"/>
      <c r="O6" s="2"/>
      <c r="P6" s="2"/>
      <c r="Q6" s="2"/>
    </row>
    <row r="7" spans="1:18">
      <c r="A7" s="2">
        <v>2</v>
      </c>
      <c r="B7" s="2">
        <v>6</v>
      </c>
      <c r="C7" s="2">
        <v>0.06</v>
      </c>
      <c r="D7" s="2">
        <v>0.18</v>
      </c>
      <c r="E7" s="2">
        <v>0.02</v>
      </c>
      <c r="F7">
        <f t="shared" si="0"/>
        <v>3.5999999999999997E-2</v>
      </c>
      <c r="G7">
        <f t="shared" si="1"/>
        <v>1.6666666666666667</v>
      </c>
      <c r="H7">
        <f t="shared" si="2"/>
        <v>-5</v>
      </c>
      <c r="I7" s="2" t="str">
        <f t="shared" ref="I7:I9" si="6">IF(A7&lt;&gt;B7,COMPLEX(C7,D7),0)</f>
        <v>0.06+0.18i</v>
      </c>
      <c r="J7" t="str">
        <f t="shared" si="4"/>
        <v>1.66666666666667-5i</v>
      </c>
      <c r="K7">
        <f t="shared" si="5"/>
        <v>1.6666666666666701</v>
      </c>
      <c r="M7" s="2"/>
      <c r="N7" s="2"/>
      <c r="O7" s="2"/>
      <c r="P7" s="2"/>
      <c r="Q7" s="2"/>
    </row>
    <row r="8" spans="1:18">
      <c r="A8" s="2">
        <v>4</v>
      </c>
      <c r="B8" s="2">
        <v>6</v>
      </c>
      <c r="C8" s="2">
        <v>0.01</v>
      </c>
      <c r="D8" s="2">
        <v>0.04</v>
      </c>
      <c r="E8" s="2">
        <v>0</v>
      </c>
      <c r="F8">
        <f t="shared" si="0"/>
        <v>1.7000000000000001E-3</v>
      </c>
      <c r="G8">
        <f t="shared" si="1"/>
        <v>5.8823529411764701</v>
      </c>
      <c r="H8">
        <f t="shared" si="2"/>
        <v>-23.52941176470588</v>
      </c>
      <c r="I8" s="2" t="str">
        <f t="shared" si="6"/>
        <v>0.01+0.04i</v>
      </c>
      <c r="J8" t="str">
        <f t="shared" si="4"/>
        <v>5.88235294117647-23.5294117647059i</v>
      </c>
      <c r="K8">
        <f t="shared" si="5"/>
        <v>5.8823529411764701</v>
      </c>
      <c r="M8" s="2"/>
      <c r="N8" s="2"/>
      <c r="O8" s="2"/>
      <c r="P8" s="2"/>
      <c r="Q8" s="2"/>
    </row>
    <row r="9" spans="1:18">
      <c r="A9" s="2">
        <v>5</v>
      </c>
      <c r="B9" s="2">
        <v>7</v>
      </c>
      <c r="C9" s="2">
        <v>0.05</v>
      </c>
      <c r="D9" s="2">
        <v>0.12</v>
      </c>
      <c r="E9" s="2">
        <v>0.01</v>
      </c>
      <c r="F9">
        <f t="shared" si="0"/>
        <v>1.6899999999999998E-2</v>
      </c>
      <c r="G9">
        <f t="shared" si="1"/>
        <v>2.9585798816568052</v>
      </c>
      <c r="H9">
        <f t="shared" si="2"/>
        <v>-7.1005917159763321</v>
      </c>
      <c r="I9" s="2" t="str">
        <f t="shared" si="6"/>
        <v>0.05+0.12i</v>
      </c>
      <c r="J9" t="str">
        <f t="shared" si="4"/>
        <v>2.9585798816568-7.10059171597633i</v>
      </c>
      <c r="K9">
        <f t="shared" si="5"/>
        <v>2.9585798816567999</v>
      </c>
      <c r="M9" s="2"/>
      <c r="N9" s="2"/>
      <c r="O9" s="2"/>
      <c r="P9" s="2"/>
      <c r="Q9" s="2"/>
    </row>
    <row r="10" spans="1:18">
      <c r="A10" s="2">
        <v>6</v>
      </c>
      <c r="B10" s="2">
        <v>7</v>
      </c>
      <c r="C10" s="2">
        <v>0.03</v>
      </c>
      <c r="D10" s="2">
        <v>0.08</v>
      </c>
      <c r="E10" s="2">
        <v>0.01</v>
      </c>
      <c r="F10">
        <f t="shared" si="0"/>
        <v>7.3000000000000001E-3</v>
      </c>
      <c r="G10">
        <f t="shared" si="1"/>
        <v>4.10958904109589</v>
      </c>
      <c r="H10">
        <f t="shared" si="2"/>
        <v>-10.95890410958904</v>
      </c>
      <c r="I10" s="2" t="str">
        <f>IF(A10&lt;&gt;B10,COMPLEX(C10,D10),0)</f>
        <v>0.03+0.08i</v>
      </c>
      <c r="J10" t="str">
        <f>IMDIV(1,I10)</f>
        <v>4.10958904109589-10.958904109589i</v>
      </c>
      <c r="K10">
        <f>IMREAL(J10)</f>
        <v>4.10958904109589</v>
      </c>
      <c r="M10" s="2"/>
      <c r="N10" s="2"/>
      <c r="O10" s="2"/>
      <c r="P10" s="2"/>
      <c r="Q10" s="2"/>
    </row>
    <row r="11" spans="1:18">
      <c r="A11" s="2">
        <v>6</v>
      </c>
      <c r="B11" s="2">
        <v>8</v>
      </c>
      <c r="C11" s="2">
        <v>0.01</v>
      </c>
      <c r="D11" s="2">
        <v>0.04</v>
      </c>
      <c r="E11" s="2">
        <v>0</v>
      </c>
      <c r="F11">
        <f t="shared" si="0"/>
        <v>1.7000000000000001E-3</v>
      </c>
      <c r="G11">
        <f t="shared" si="1"/>
        <v>5.8823529411764701</v>
      </c>
      <c r="H11">
        <f t="shared" si="2"/>
        <v>-23.52941176470588</v>
      </c>
      <c r="I11" s="2" t="str">
        <f t="shared" ref="I11:I13" si="7">IF(A11&lt;&gt;B11,COMPLEX(C11,D11),0)</f>
        <v>0.01+0.04i</v>
      </c>
      <c r="J11" t="str">
        <f t="shared" si="4"/>
        <v>5.88235294117647-23.5294117647059i</v>
      </c>
      <c r="K11">
        <f t="shared" si="5"/>
        <v>5.8823529411764701</v>
      </c>
      <c r="M11" s="2"/>
      <c r="N11" s="2"/>
      <c r="O11" s="2"/>
      <c r="P11" s="2"/>
      <c r="Q11" s="2"/>
    </row>
    <row r="12" spans="1:18">
      <c r="A12" s="2">
        <v>6</v>
      </c>
      <c r="B12" s="2">
        <v>9</v>
      </c>
      <c r="C12" s="2">
        <v>0</v>
      </c>
      <c r="D12" s="2">
        <v>0.21</v>
      </c>
      <c r="E12" s="2">
        <v>0</v>
      </c>
      <c r="F12">
        <f t="shared" si="0"/>
        <v>4.4099999999999993E-2</v>
      </c>
      <c r="G12">
        <f t="shared" si="1"/>
        <v>0</v>
      </c>
      <c r="H12">
        <f t="shared" si="2"/>
        <v>-4.7619047619047628</v>
      </c>
      <c r="I12" s="2" t="str">
        <f t="shared" si="7"/>
        <v>0.21i</v>
      </c>
      <c r="J12" t="str">
        <f t="shared" si="4"/>
        <v>-4.76190476190476i</v>
      </c>
      <c r="K12">
        <f t="shared" si="5"/>
        <v>0</v>
      </c>
      <c r="M12" s="2"/>
      <c r="N12" s="2"/>
      <c r="O12" s="2"/>
      <c r="P12" s="2"/>
      <c r="Q12" s="2"/>
    </row>
    <row r="13" spans="1:18">
      <c r="A13" s="2">
        <v>6</v>
      </c>
      <c r="B13" s="2">
        <v>10</v>
      </c>
      <c r="C13" s="2">
        <v>0</v>
      </c>
      <c r="D13" s="2">
        <v>0.56000000000000005</v>
      </c>
      <c r="E13" s="2">
        <v>0</v>
      </c>
      <c r="F13">
        <f t="shared" si="0"/>
        <v>0.31360000000000005</v>
      </c>
      <c r="G13">
        <f t="shared" si="1"/>
        <v>0</v>
      </c>
      <c r="H13">
        <f t="shared" si="2"/>
        <v>-1.7857142857142856</v>
      </c>
      <c r="I13" s="2" t="str">
        <f t="shared" si="7"/>
        <v>0.56i</v>
      </c>
      <c r="J13" t="str">
        <f t="shared" si="4"/>
        <v>-1.78571428571429i</v>
      </c>
      <c r="K13">
        <f t="shared" si="5"/>
        <v>0</v>
      </c>
      <c r="M13" s="2"/>
      <c r="N13" s="2"/>
      <c r="O13" s="2"/>
      <c r="P13" s="2"/>
      <c r="Q13" s="2"/>
    </row>
    <row r="14" spans="1:18">
      <c r="A14" s="2">
        <v>9</v>
      </c>
      <c r="B14" s="2">
        <v>11</v>
      </c>
      <c r="C14" s="2">
        <v>0</v>
      </c>
      <c r="D14" s="2">
        <v>0.21</v>
      </c>
      <c r="E14" s="2">
        <v>0</v>
      </c>
      <c r="F14">
        <f t="shared" si="0"/>
        <v>4.4099999999999993E-2</v>
      </c>
      <c r="G14">
        <f t="shared" si="1"/>
        <v>0</v>
      </c>
      <c r="H14">
        <f t="shared" si="2"/>
        <v>-4.7619047619047628</v>
      </c>
      <c r="M14" s="2"/>
      <c r="N14" s="2"/>
      <c r="O14" s="2"/>
      <c r="P14" s="2"/>
      <c r="Q14" s="2"/>
    </row>
    <row r="15" spans="1:18">
      <c r="A15" s="2">
        <v>9</v>
      </c>
      <c r="B15" s="2">
        <v>10</v>
      </c>
      <c r="C15" s="2">
        <v>0</v>
      </c>
      <c r="D15" s="2">
        <v>0.11</v>
      </c>
      <c r="E15" s="2">
        <v>0</v>
      </c>
      <c r="F15">
        <f t="shared" si="0"/>
        <v>1.21E-2</v>
      </c>
      <c r="G15">
        <f t="shared" si="1"/>
        <v>0</v>
      </c>
      <c r="H15">
        <f t="shared" si="2"/>
        <v>-9.0909090909090917</v>
      </c>
      <c r="M15" s="2"/>
      <c r="N15" s="2"/>
      <c r="O15" s="2"/>
      <c r="P15" s="2"/>
      <c r="Q15" s="2"/>
    </row>
    <row r="16" spans="1:18">
      <c r="A16" s="2">
        <v>4</v>
      </c>
      <c r="B16" s="2">
        <v>12</v>
      </c>
      <c r="C16" s="2">
        <v>0</v>
      </c>
      <c r="D16" s="2">
        <v>0.26</v>
      </c>
      <c r="E16" s="2">
        <v>0</v>
      </c>
      <c r="F16">
        <f t="shared" si="0"/>
        <v>6.7600000000000007E-2</v>
      </c>
      <c r="G16">
        <f t="shared" si="1"/>
        <v>0</v>
      </c>
      <c r="H16">
        <f t="shared" si="2"/>
        <v>-3.8461538461538458</v>
      </c>
      <c r="M16" s="2"/>
      <c r="N16" s="2"/>
      <c r="O16" s="2"/>
      <c r="P16" s="2"/>
      <c r="Q16" s="2"/>
    </row>
    <row r="17" spans="1:17">
      <c r="A17" s="2">
        <v>12</v>
      </c>
      <c r="B17" s="2">
        <v>13</v>
      </c>
      <c r="C17" s="2">
        <v>0</v>
      </c>
      <c r="D17" s="2">
        <v>0.14000000000000001</v>
      </c>
      <c r="E17" s="2">
        <v>0</v>
      </c>
      <c r="F17">
        <f t="shared" si="0"/>
        <v>1.9600000000000003E-2</v>
      </c>
      <c r="G17">
        <f t="shared" si="1"/>
        <v>0</v>
      </c>
      <c r="H17">
        <f t="shared" si="2"/>
        <v>-7.1428571428571423</v>
      </c>
      <c r="M17" s="2"/>
      <c r="N17" s="2"/>
      <c r="O17" s="2"/>
      <c r="P17" s="2"/>
      <c r="Q17" s="2"/>
    </row>
    <row r="18" spans="1:17">
      <c r="A18" s="2">
        <v>12</v>
      </c>
      <c r="B18" s="2">
        <v>14</v>
      </c>
      <c r="C18" s="2">
        <v>0.12</v>
      </c>
      <c r="D18" s="2">
        <v>0.26</v>
      </c>
      <c r="E18" s="2">
        <v>0</v>
      </c>
      <c r="F18">
        <f t="shared" si="0"/>
        <v>8.2000000000000003E-2</v>
      </c>
      <c r="G18">
        <f t="shared" si="1"/>
        <v>1.4634146341463414</v>
      </c>
      <c r="H18">
        <f t="shared" si="2"/>
        <v>-3.1707317073170733</v>
      </c>
      <c r="M18" s="2"/>
      <c r="N18" s="2"/>
      <c r="O18" s="2"/>
      <c r="P18" s="2"/>
      <c r="Q18" s="2"/>
    </row>
    <row r="19" spans="1:17">
      <c r="A19" s="2">
        <v>12</v>
      </c>
      <c r="B19" s="2">
        <v>15</v>
      </c>
      <c r="C19" s="2">
        <v>7.0000000000000007E-2</v>
      </c>
      <c r="D19" s="2">
        <v>0.13</v>
      </c>
      <c r="E19" s="2">
        <v>0</v>
      </c>
      <c r="F19">
        <f t="shared" si="0"/>
        <v>2.1800000000000003E-2</v>
      </c>
      <c r="G19">
        <f t="shared" si="1"/>
        <v>3.2110091743119265</v>
      </c>
      <c r="H19">
        <f t="shared" si="2"/>
        <v>-5.9633027522935773</v>
      </c>
      <c r="M19" s="2"/>
      <c r="N19" s="2"/>
      <c r="O19" s="2"/>
      <c r="P19" s="2"/>
      <c r="Q19" s="2"/>
    </row>
    <row r="20" spans="1:17">
      <c r="A20" s="2">
        <v>12</v>
      </c>
      <c r="B20" s="2">
        <v>16</v>
      </c>
      <c r="C20" s="2">
        <v>0.09</v>
      </c>
      <c r="D20" s="2">
        <v>0.2</v>
      </c>
      <c r="E20" s="2">
        <v>0</v>
      </c>
      <c r="F20">
        <f t="shared" si="0"/>
        <v>4.8100000000000004E-2</v>
      </c>
      <c r="G20">
        <f t="shared" si="1"/>
        <v>1.871101871101871</v>
      </c>
      <c r="H20">
        <f t="shared" si="2"/>
        <v>-4.1580041580041582</v>
      </c>
      <c r="M20" s="2"/>
      <c r="N20" s="2"/>
      <c r="O20" s="2"/>
      <c r="P20" s="2"/>
      <c r="Q20" s="2"/>
    </row>
    <row r="21" spans="1:17">
      <c r="A21" s="2">
        <v>14</v>
      </c>
      <c r="B21" s="2">
        <v>15</v>
      </c>
      <c r="C21" s="2">
        <v>0.21999999999999997</v>
      </c>
      <c r="D21" s="2">
        <v>0.2</v>
      </c>
      <c r="E21" s="2">
        <v>0</v>
      </c>
      <c r="F21">
        <f t="shared" si="0"/>
        <v>8.8400000000000006E-2</v>
      </c>
      <c r="G21">
        <f t="shared" si="1"/>
        <v>2.4886877828054295</v>
      </c>
      <c r="H21">
        <f t="shared" si="2"/>
        <v>-2.2624434389140271</v>
      </c>
      <c r="M21" s="2"/>
      <c r="N21" s="2"/>
      <c r="O21" s="2"/>
      <c r="P21" s="2"/>
      <c r="Q21" s="2"/>
    </row>
    <row r="22" spans="1:17">
      <c r="A22" s="2">
        <v>16</v>
      </c>
      <c r="B22" s="2">
        <v>17</v>
      </c>
      <c r="C22" s="2">
        <v>0.08</v>
      </c>
      <c r="D22" s="2">
        <v>0.19</v>
      </c>
      <c r="E22" s="2">
        <v>0</v>
      </c>
      <c r="F22">
        <f t="shared" si="0"/>
        <v>4.2500000000000003E-2</v>
      </c>
      <c r="G22">
        <f t="shared" si="1"/>
        <v>1.8823529411764706</v>
      </c>
      <c r="H22">
        <f t="shared" si="2"/>
        <v>-4.4705882352941178</v>
      </c>
      <c r="M22" s="2"/>
      <c r="N22" s="2"/>
      <c r="O22" s="2"/>
      <c r="P22" s="2"/>
      <c r="Q22" s="2"/>
    </row>
    <row r="23" spans="1:17">
      <c r="A23" s="2">
        <v>15</v>
      </c>
      <c r="B23" s="2">
        <v>18</v>
      </c>
      <c r="C23" s="2">
        <v>0.10999999999999999</v>
      </c>
      <c r="D23" s="2">
        <v>0.22</v>
      </c>
      <c r="E23" s="2">
        <v>0</v>
      </c>
      <c r="F23">
        <f t="shared" si="0"/>
        <v>6.0499999999999998E-2</v>
      </c>
      <c r="G23">
        <f t="shared" si="1"/>
        <v>1.8181818181818181</v>
      </c>
      <c r="H23">
        <f t="shared" si="2"/>
        <v>-3.6363636363636367</v>
      </c>
      <c r="M23" s="2"/>
      <c r="N23" s="2"/>
      <c r="O23" s="2"/>
      <c r="P23" s="2"/>
      <c r="Q23" s="2"/>
    </row>
    <row r="24" spans="1:17">
      <c r="A24" s="2">
        <v>18</v>
      </c>
      <c r="B24" s="2">
        <v>19</v>
      </c>
      <c r="C24" s="2">
        <v>0.06</v>
      </c>
      <c r="D24" s="2">
        <v>0.13</v>
      </c>
      <c r="E24" s="2">
        <v>0</v>
      </c>
      <c r="F24">
        <f t="shared" si="0"/>
        <v>2.0500000000000001E-2</v>
      </c>
      <c r="G24">
        <f t="shared" si="1"/>
        <v>2.9268292682926829</v>
      </c>
      <c r="H24">
        <f t="shared" si="2"/>
        <v>-6.3414634146341466</v>
      </c>
      <c r="M24" s="2"/>
      <c r="N24" s="2"/>
      <c r="O24" s="2"/>
      <c r="P24" s="2"/>
      <c r="Q24" s="2"/>
    </row>
    <row r="25" spans="1:17">
      <c r="A25" s="2">
        <v>19</v>
      </c>
      <c r="B25" s="2">
        <v>20</v>
      </c>
      <c r="C25" s="2">
        <v>0.03</v>
      </c>
      <c r="D25" s="2">
        <v>7.0000000000000007E-2</v>
      </c>
      <c r="E25" s="2">
        <v>0</v>
      </c>
      <c r="F25">
        <f t="shared" si="0"/>
        <v>5.8000000000000005E-3</v>
      </c>
      <c r="G25">
        <f t="shared" si="1"/>
        <v>5.1724137931034475</v>
      </c>
      <c r="H25">
        <f t="shared" si="2"/>
        <v>-12.068965517241379</v>
      </c>
      <c r="M25" s="2"/>
      <c r="N25" s="2"/>
      <c r="O25" s="2"/>
      <c r="P25" s="2"/>
      <c r="Q25" s="2"/>
    </row>
    <row r="26" spans="1:17">
      <c r="A26" s="2">
        <v>10</v>
      </c>
      <c r="B26" s="2">
        <v>20</v>
      </c>
      <c r="C26" s="2">
        <v>0.09</v>
      </c>
      <c r="D26" s="2">
        <v>0.21</v>
      </c>
      <c r="E26" s="2">
        <v>0</v>
      </c>
      <c r="F26">
        <f t="shared" si="0"/>
        <v>5.2199999999999996E-2</v>
      </c>
      <c r="G26">
        <f t="shared" si="1"/>
        <v>1.7241379310344829</v>
      </c>
      <c r="H26">
        <f t="shared" si="2"/>
        <v>-4.0229885057471266</v>
      </c>
      <c r="M26" s="2"/>
      <c r="N26" s="2"/>
      <c r="O26" s="2"/>
      <c r="P26" s="2"/>
      <c r="Q26" s="2"/>
    </row>
    <row r="27" spans="1:17">
      <c r="A27" s="2">
        <v>10</v>
      </c>
      <c r="B27" s="2">
        <v>17</v>
      </c>
      <c r="C27" s="2">
        <v>0.03</v>
      </c>
      <c r="D27" s="2">
        <v>0.08</v>
      </c>
      <c r="E27" s="2">
        <v>0</v>
      </c>
      <c r="F27">
        <f t="shared" si="0"/>
        <v>7.3000000000000001E-3</v>
      </c>
      <c r="G27">
        <f t="shared" si="1"/>
        <v>4.10958904109589</v>
      </c>
      <c r="H27">
        <f t="shared" si="2"/>
        <v>-10.95890410958904</v>
      </c>
      <c r="M27" s="2"/>
      <c r="N27" s="2"/>
      <c r="O27" s="2"/>
      <c r="P27" s="2"/>
      <c r="Q27" s="2"/>
    </row>
    <row r="28" spans="1:17">
      <c r="A28" s="2">
        <v>10</v>
      </c>
      <c r="B28" s="2">
        <v>21</v>
      </c>
      <c r="C28" s="2">
        <v>0.03</v>
      </c>
      <c r="D28" s="2">
        <v>7.0000000000000007E-2</v>
      </c>
      <c r="E28" s="2">
        <v>0</v>
      </c>
      <c r="F28">
        <f t="shared" si="0"/>
        <v>5.8000000000000005E-3</v>
      </c>
      <c r="G28">
        <f t="shared" si="1"/>
        <v>5.1724137931034475</v>
      </c>
      <c r="H28">
        <f t="shared" si="2"/>
        <v>-12.068965517241379</v>
      </c>
      <c r="M28" s="2"/>
      <c r="N28" s="2"/>
      <c r="O28" s="2"/>
      <c r="P28" s="2"/>
      <c r="Q28" s="2"/>
    </row>
    <row r="29" spans="1:17">
      <c r="A29" s="2">
        <v>10</v>
      </c>
      <c r="B29" s="2">
        <v>22</v>
      </c>
      <c r="C29" s="2">
        <v>7.0000000000000007E-2</v>
      </c>
      <c r="D29" s="2">
        <v>0.15</v>
      </c>
      <c r="E29" s="2">
        <v>0</v>
      </c>
      <c r="F29">
        <f t="shared" si="0"/>
        <v>2.7400000000000001E-2</v>
      </c>
      <c r="G29">
        <f t="shared" si="1"/>
        <v>2.5547445255474455</v>
      </c>
      <c r="H29">
        <f t="shared" si="2"/>
        <v>-5.4744525547445253</v>
      </c>
      <c r="M29" s="2"/>
      <c r="N29" s="2"/>
      <c r="O29" s="2"/>
      <c r="P29" s="2"/>
      <c r="Q29" s="2"/>
    </row>
    <row r="30" spans="1:17">
      <c r="A30" s="2">
        <v>21</v>
      </c>
      <c r="B30" s="2">
        <v>22</v>
      </c>
      <c r="C30" s="2">
        <v>0.01</v>
      </c>
      <c r="D30" s="2">
        <v>0.02</v>
      </c>
      <c r="E30" s="2">
        <v>0</v>
      </c>
      <c r="F30">
        <f t="shared" si="0"/>
        <v>5.0000000000000001E-4</v>
      </c>
      <c r="G30">
        <f t="shared" si="1"/>
        <v>20</v>
      </c>
      <c r="H30">
        <f t="shared" si="2"/>
        <v>-40</v>
      </c>
      <c r="M30" s="2"/>
      <c r="N30" s="2"/>
      <c r="O30" s="2"/>
      <c r="P30" s="2"/>
      <c r="Q30" s="2"/>
    </row>
    <row r="31" spans="1:17">
      <c r="A31" s="2">
        <v>15</v>
      </c>
      <c r="B31" s="2">
        <v>23</v>
      </c>
      <c r="C31" s="2">
        <v>0.1</v>
      </c>
      <c r="D31" s="2">
        <v>0.2</v>
      </c>
      <c r="E31" s="2">
        <v>0</v>
      </c>
      <c r="F31">
        <f t="shared" si="0"/>
        <v>5.000000000000001E-2</v>
      </c>
      <c r="G31">
        <f t="shared" si="1"/>
        <v>1.9999999999999998</v>
      </c>
      <c r="H31">
        <f t="shared" si="2"/>
        <v>-3.9999999999999996</v>
      </c>
      <c r="M31" s="2"/>
      <c r="N31" s="2"/>
      <c r="O31" s="2"/>
      <c r="P31" s="2"/>
      <c r="Q31" s="2"/>
    </row>
    <row r="32" spans="1:17">
      <c r="A32" s="2">
        <v>22</v>
      </c>
      <c r="B32" s="2">
        <v>24</v>
      </c>
      <c r="C32" s="2">
        <v>0.12</v>
      </c>
      <c r="D32" s="2">
        <v>0.18</v>
      </c>
      <c r="E32" s="2">
        <v>0</v>
      </c>
      <c r="F32">
        <f t="shared" si="0"/>
        <v>4.6799999999999994E-2</v>
      </c>
      <c r="G32">
        <f t="shared" si="1"/>
        <v>2.5641025641025643</v>
      </c>
      <c r="H32">
        <f t="shared" si="2"/>
        <v>-3.8461538461538463</v>
      </c>
      <c r="M32" s="2"/>
      <c r="N32" s="2"/>
      <c r="O32" s="2"/>
      <c r="P32" s="2"/>
      <c r="Q32" s="2"/>
    </row>
    <row r="33" spans="1:17">
      <c r="A33" s="2">
        <v>23</v>
      </c>
      <c r="B33" s="2">
        <v>24</v>
      </c>
      <c r="C33" s="2">
        <v>0.13</v>
      </c>
      <c r="D33" s="2">
        <v>0.27</v>
      </c>
      <c r="E33" s="2">
        <v>0</v>
      </c>
      <c r="F33">
        <f t="shared" si="0"/>
        <v>8.9800000000000005E-2</v>
      </c>
      <c r="G33">
        <f t="shared" si="1"/>
        <v>1.4476614699331849</v>
      </c>
      <c r="H33">
        <f t="shared" si="2"/>
        <v>-3.0066815144766146</v>
      </c>
      <c r="M33" s="2"/>
      <c r="N33" s="2"/>
      <c r="O33" s="2"/>
      <c r="P33" s="2"/>
      <c r="Q33" s="2"/>
    </row>
    <row r="34" spans="1:17">
      <c r="A34" s="2">
        <v>24</v>
      </c>
      <c r="B34" s="2">
        <v>25</v>
      </c>
      <c r="C34" s="2">
        <v>0.18999999999999997</v>
      </c>
      <c r="D34" s="2">
        <v>0.33</v>
      </c>
      <c r="E34" s="2">
        <v>0</v>
      </c>
      <c r="F34">
        <f t="shared" si="0"/>
        <v>0.14500000000000002</v>
      </c>
      <c r="G34">
        <f t="shared" si="1"/>
        <v>1.3103448275862066</v>
      </c>
      <c r="H34">
        <f t="shared" si="2"/>
        <v>-2.2758620689655169</v>
      </c>
      <c r="M34" s="2"/>
      <c r="N34" s="2"/>
      <c r="O34" s="2"/>
      <c r="P34" s="2"/>
      <c r="Q34" s="2"/>
    </row>
    <row r="35" spans="1:17">
      <c r="A35" s="2">
        <v>25</v>
      </c>
      <c r="B35" s="2">
        <v>26</v>
      </c>
      <c r="C35" s="2">
        <v>0.25</v>
      </c>
      <c r="D35" s="2">
        <v>0.38</v>
      </c>
      <c r="E35" s="2">
        <v>0</v>
      </c>
      <c r="F35">
        <f t="shared" si="0"/>
        <v>0.2069</v>
      </c>
      <c r="G35">
        <f t="shared" si="1"/>
        <v>1.2083131947800869</v>
      </c>
      <c r="H35">
        <f t="shared" si="2"/>
        <v>-1.8366360560657322</v>
      </c>
      <c r="M35" s="2"/>
      <c r="N35" s="2"/>
      <c r="O35" s="2"/>
      <c r="P35" s="2"/>
      <c r="Q35" s="2"/>
    </row>
    <row r="36" spans="1:17">
      <c r="A36" s="2">
        <v>25</v>
      </c>
      <c r="B36" s="2">
        <v>27</v>
      </c>
      <c r="C36" s="2">
        <v>0.10999999999999999</v>
      </c>
      <c r="D36" s="2">
        <v>0.21</v>
      </c>
      <c r="E36" s="2">
        <v>0</v>
      </c>
      <c r="F36">
        <f t="shared" si="0"/>
        <v>5.6199999999999993E-2</v>
      </c>
      <c r="G36">
        <f t="shared" si="1"/>
        <v>1.9572953736654803</v>
      </c>
      <c r="H36">
        <f t="shared" si="2"/>
        <v>-3.7366548042704628</v>
      </c>
      <c r="M36" s="2"/>
      <c r="N36" s="2"/>
      <c r="O36" s="2"/>
      <c r="P36" s="2"/>
      <c r="Q36" s="2"/>
    </row>
    <row r="37" spans="1:17">
      <c r="A37" s="2">
        <v>28</v>
      </c>
      <c r="B37" s="2">
        <v>27</v>
      </c>
      <c r="C37" s="2">
        <v>0</v>
      </c>
      <c r="D37" s="2">
        <v>0.4</v>
      </c>
      <c r="E37" s="2">
        <v>0</v>
      </c>
      <c r="F37">
        <f t="shared" si="0"/>
        <v>0.16000000000000003</v>
      </c>
      <c r="G37">
        <f t="shared" si="1"/>
        <v>0</v>
      </c>
      <c r="H37">
        <f t="shared" si="2"/>
        <v>-2.4999999999999996</v>
      </c>
      <c r="M37" s="2"/>
      <c r="N37" s="2"/>
      <c r="O37" s="2"/>
      <c r="P37" s="2"/>
      <c r="Q37" s="2"/>
    </row>
    <row r="38" spans="1:17">
      <c r="A38" s="2">
        <v>27</v>
      </c>
      <c r="B38" s="2">
        <v>29</v>
      </c>
      <c r="C38" s="2">
        <v>0.21999999999999997</v>
      </c>
      <c r="D38" s="2">
        <v>0.42</v>
      </c>
      <c r="E38" s="2">
        <v>0</v>
      </c>
      <c r="F38">
        <f t="shared" si="0"/>
        <v>0.22479999999999997</v>
      </c>
      <c r="G38">
        <f t="shared" si="1"/>
        <v>0.97864768683274017</v>
      </c>
      <c r="H38">
        <f t="shared" si="2"/>
        <v>-1.8683274021352314</v>
      </c>
      <c r="M38" s="2"/>
      <c r="N38" s="2"/>
      <c r="O38" s="2"/>
      <c r="P38" s="2"/>
      <c r="Q38" s="2"/>
    </row>
    <row r="39" spans="1:17">
      <c r="A39" s="2">
        <v>27</v>
      </c>
      <c r="B39" s="2">
        <v>30</v>
      </c>
      <c r="C39" s="2">
        <v>0.32</v>
      </c>
      <c r="D39" s="2">
        <v>0.6</v>
      </c>
      <c r="E39" s="2">
        <v>0</v>
      </c>
      <c r="F39">
        <f t="shared" si="0"/>
        <v>0.46239999999999998</v>
      </c>
      <c r="G39">
        <f t="shared" si="1"/>
        <v>0.69204152249134954</v>
      </c>
      <c r="H39">
        <f t="shared" si="2"/>
        <v>-1.2975778546712804</v>
      </c>
      <c r="M39" s="2"/>
      <c r="N39" s="2"/>
      <c r="O39" s="2"/>
      <c r="P39" s="2"/>
      <c r="Q39" s="2"/>
    </row>
    <row r="40" spans="1:17">
      <c r="A40" s="2">
        <v>29</v>
      </c>
      <c r="B40" s="2">
        <v>30</v>
      </c>
      <c r="C40" s="2">
        <v>0.24</v>
      </c>
      <c r="D40" s="2">
        <v>0.45</v>
      </c>
      <c r="E40" s="2">
        <v>0</v>
      </c>
      <c r="F40">
        <f t="shared" si="0"/>
        <v>0.2601</v>
      </c>
      <c r="G40">
        <f t="shared" si="1"/>
        <v>0.92272202998846597</v>
      </c>
      <c r="H40">
        <f t="shared" si="2"/>
        <v>-1.7301038062283738</v>
      </c>
      <c r="M40" s="2"/>
      <c r="N40" s="2"/>
      <c r="O40" s="2"/>
      <c r="P40" s="2"/>
      <c r="Q40" s="2"/>
    </row>
    <row r="41" spans="1:17">
      <c r="A41" s="2">
        <v>8</v>
      </c>
      <c r="B41" s="2">
        <v>28</v>
      </c>
      <c r="C41" s="2">
        <v>0.06</v>
      </c>
      <c r="D41" s="2">
        <v>0.2</v>
      </c>
      <c r="E41" s="2">
        <v>0.02</v>
      </c>
      <c r="F41">
        <f t="shared" si="0"/>
        <v>4.3600000000000007E-2</v>
      </c>
      <c r="G41">
        <f t="shared" si="1"/>
        <v>1.3761467889908254</v>
      </c>
      <c r="H41">
        <f t="shared" si="2"/>
        <v>-4.5871559633027514</v>
      </c>
      <c r="M41" s="2"/>
      <c r="N41" s="2"/>
      <c r="O41" s="2"/>
      <c r="P41" s="2"/>
      <c r="Q41" s="2"/>
    </row>
    <row r="42" spans="1:17">
      <c r="A42" s="2">
        <v>6</v>
      </c>
      <c r="B42" s="2">
        <v>28</v>
      </c>
      <c r="C42" s="2">
        <v>0.02</v>
      </c>
      <c r="D42" s="2">
        <v>0.06</v>
      </c>
      <c r="E42" s="2">
        <v>0.01</v>
      </c>
      <c r="F42">
        <f t="shared" si="0"/>
        <v>4.0000000000000001E-3</v>
      </c>
      <c r="G42">
        <f t="shared" si="1"/>
        <v>5</v>
      </c>
      <c r="H42">
        <f t="shared" si="2"/>
        <v>-15</v>
      </c>
      <c r="M42" s="2"/>
      <c r="N42" s="2"/>
      <c r="O42" s="2"/>
      <c r="P42" s="2"/>
      <c r="Q42" s="2"/>
    </row>
    <row r="43" spans="1:17">
      <c r="M43" s="2"/>
      <c r="N43" s="2"/>
      <c r="O43" s="2"/>
      <c r="P43" s="2"/>
      <c r="Q4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Y W 5 k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G F u Z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b m R T K I p H u A 4 A A A A R A A A A E w A c A E Z v c m 1 1 b G F z L 1 N l Y 3 R p b 2 4 x L m 0 g o h g A K K A U A A A A A A A A A A A A A A A A A A A A A A A A A A A A K 0 5 N L s n M z 1 M I h t C G 1 g B Q S w E C L Q A U A A I A C A B h b m R T W I 3 o 0 6 I A A A D 1 A A A A E g A A A A A A A A A A A A A A A A A A A A A A Q 2 9 u Z m l n L 1 B h Y 2 t h Z 2 U u e G 1 s U E s B A i 0 A F A A C A A g A Y W 5 k U w / K 6 a u k A A A A 6 Q A A A B M A A A A A A A A A A A A A A A A A 7 g A A A F t D b 2 5 0 Z W 5 0 X 1 R 5 c G V z X S 5 4 b W x Q S w E C L Q A U A A I A C A B h b m R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I o l h 4 h 6 o E 2 1 s 3 E d a A K C P A A A A A A C A A A A A A A Q Z g A A A A E A A C A A A A C 8 Z E j K I d z u 8 X T s 8 4 d T j D I v 4 l 6 m 1 m 2 N G W 1 z U H o O c 7 h t A A A A A A A O g A A A A A I A A C A A A A A 9 c B y a y C U n 6 f r t b B Z 8 E 6 y 6 Y t q J N Z x p n V E B m i 8 Q l S o s h 1 A A A A B F 4 / p l V f o L g L k 8 f C 1 1 L 5 E j X S l 4 5 r 9 A v c I e 0 q B 7 o V s j M Z K N P Y x l c d G + V E + M v 6 r u s b r G n n p j L 9 Q 6 3 p b r L c a 7 q o j 5 z N I v 6 6 N 1 / s c G t l A h H B r 0 5 U A A A A D u L 2 g x 0 f 9 H e 8 + 3 0 D D D r s n r e c c T W B y + Q B p j J j N Q a s d e 1 n C q n z p t C q 0 q g H O F q W g X Y R V E p a Y X O 4 6 N V n F Y R x G U w K V W < / D a t a M a s h u p > 
</file>

<file path=customXml/itemProps1.xml><?xml version="1.0" encoding="utf-8"?>
<ds:datastoreItem xmlns:ds="http://schemas.openxmlformats.org/officeDocument/2006/customXml" ds:itemID="{1D6B3897-451A-46C7-B53C-44118F6584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Atable</vt:lpstr>
      <vt:lpstr>capgen</vt:lpstr>
      <vt:lpstr>ecset</vt:lpstr>
      <vt:lpstr>genset</vt:lpstr>
      <vt:lpstr>lineset</vt:lpstr>
      <vt:lpstr>Pdemand</vt:lpstr>
      <vt:lpstr>priset</vt:lpstr>
      <vt:lpstr>PRTable</vt:lpstr>
      <vt:lpstr>Qdemand</vt:lpstr>
      <vt:lpstr>QRTable</vt:lpstr>
      <vt:lpstr>soc0</vt:lpstr>
      <vt:lpstr>T0Table</vt:lpstr>
      <vt:lpstr>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2021-12-14T17:31:33Z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5199bc13-3729-47e4-9ac9-9f59c240d851</vt:lpwstr>
  </property>
</Properties>
</file>