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ttendance\data\"/>
    </mc:Choice>
  </mc:AlternateContent>
  <xr:revisionPtr revIDLastSave="0" documentId="8_{8CCEF05E-B5BD-42BA-AAC0-87832016CC42}" xr6:coauthVersionLast="45" xr6:coauthVersionMax="45" xr10:uidLastSave="{00000000-0000-0000-0000-000000000000}"/>
  <bookViews>
    <workbookView xWindow="-120" yWindow="-120" windowWidth="20640" windowHeight="11160" xr2:uid="{1A7E858D-2A12-455F-A28A-24295985B9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2" i="1" l="1"/>
  <c r="O72" i="1"/>
  <c r="N72" i="1"/>
  <c r="M72" i="1"/>
  <c r="L72" i="1"/>
  <c r="Q72" i="1" s="1"/>
  <c r="P71" i="1"/>
  <c r="O71" i="1"/>
  <c r="N71" i="1"/>
  <c r="M71" i="1"/>
  <c r="L71" i="1"/>
  <c r="Q71" i="1" s="1"/>
  <c r="P70" i="1"/>
  <c r="O70" i="1"/>
  <c r="N70" i="1"/>
  <c r="M70" i="1"/>
  <c r="L70" i="1"/>
  <c r="Q70" i="1" s="1"/>
  <c r="P69" i="1"/>
  <c r="O69" i="1"/>
  <c r="N69" i="1"/>
  <c r="M69" i="1"/>
  <c r="L69" i="1"/>
  <c r="Q69" i="1" s="1"/>
  <c r="P68" i="1"/>
  <c r="O68" i="1"/>
  <c r="N68" i="1"/>
  <c r="M68" i="1"/>
  <c r="L68" i="1"/>
  <c r="Q68" i="1" s="1"/>
  <c r="P67" i="1"/>
  <c r="O67" i="1"/>
  <c r="N67" i="1"/>
  <c r="M67" i="1"/>
  <c r="L67" i="1"/>
  <c r="Q67" i="1" s="1"/>
  <c r="P66" i="1"/>
  <c r="O66" i="1"/>
  <c r="N66" i="1"/>
  <c r="M66" i="1"/>
  <c r="L66" i="1"/>
  <c r="Q66" i="1" s="1"/>
  <c r="P65" i="1"/>
  <c r="O65" i="1"/>
  <c r="N65" i="1"/>
  <c r="M65" i="1"/>
  <c r="L65" i="1"/>
  <c r="Q65" i="1" s="1"/>
  <c r="P64" i="1"/>
  <c r="O64" i="1"/>
  <c r="N64" i="1"/>
  <c r="M64" i="1"/>
  <c r="L64" i="1"/>
  <c r="Q64" i="1" s="1"/>
  <c r="P63" i="1"/>
  <c r="O63" i="1"/>
  <c r="N63" i="1"/>
  <c r="M63" i="1"/>
  <c r="L63" i="1"/>
  <c r="Q63" i="1" s="1"/>
  <c r="P62" i="1"/>
  <c r="O62" i="1"/>
  <c r="N62" i="1"/>
  <c r="M62" i="1"/>
  <c r="L62" i="1"/>
  <c r="Q62" i="1" s="1"/>
  <c r="P61" i="1"/>
  <c r="O61" i="1"/>
  <c r="N61" i="1"/>
  <c r="M61" i="1"/>
  <c r="L61" i="1"/>
  <c r="Q61" i="1" s="1"/>
  <c r="P60" i="1"/>
  <c r="O60" i="1"/>
  <c r="N60" i="1"/>
  <c r="M60" i="1"/>
  <c r="L60" i="1"/>
  <c r="Q60" i="1" s="1"/>
  <c r="P59" i="1"/>
  <c r="O59" i="1"/>
  <c r="N59" i="1"/>
  <c r="M59" i="1"/>
  <c r="L59" i="1"/>
  <c r="Q59" i="1" s="1"/>
  <c r="P58" i="1"/>
  <c r="O58" i="1"/>
  <c r="N58" i="1"/>
  <c r="M58" i="1"/>
  <c r="L58" i="1"/>
  <c r="Q58" i="1" s="1"/>
  <c r="P57" i="1"/>
  <c r="O57" i="1"/>
  <c r="N57" i="1"/>
  <c r="M57" i="1"/>
  <c r="L57" i="1"/>
  <c r="Q57" i="1" s="1"/>
  <c r="P56" i="1"/>
  <c r="O56" i="1"/>
  <c r="N56" i="1"/>
  <c r="M56" i="1"/>
  <c r="L56" i="1"/>
  <c r="Q56" i="1" s="1"/>
  <c r="P55" i="1"/>
  <c r="O55" i="1"/>
  <c r="N55" i="1"/>
  <c r="M55" i="1"/>
  <c r="L55" i="1"/>
  <c r="Q55" i="1" s="1"/>
  <c r="P54" i="1"/>
  <c r="O54" i="1"/>
  <c r="N54" i="1"/>
  <c r="M54" i="1"/>
  <c r="L54" i="1"/>
  <c r="Q54" i="1" s="1"/>
  <c r="P53" i="1"/>
  <c r="O53" i="1"/>
  <c r="N53" i="1"/>
  <c r="M53" i="1"/>
  <c r="L53" i="1"/>
  <c r="Q53" i="1" s="1"/>
  <c r="P52" i="1"/>
  <c r="O52" i="1"/>
  <c r="N52" i="1"/>
  <c r="M52" i="1"/>
  <c r="L52" i="1"/>
  <c r="Q52" i="1" s="1"/>
  <c r="P51" i="1"/>
  <c r="O51" i="1"/>
  <c r="N51" i="1"/>
  <c r="M51" i="1"/>
  <c r="L51" i="1"/>
  <c r="Q51" i="1" s="1"/>
  <c r="P50" i="1"/>
  <c r="O50" i="1"/>
  <c r="N50" i="1"/>
  <c r="M50" i="1"/>
  <c r="L50" i="1"/>
  <c r="Q50" i="1" s="1"/>
  <c r="P49" i="1"/>
  <c r="O49" i="1"/>
  <c r="N49" i="1"/>
  <c r="M49" i="1"/>
  <c r="L49" i="1"/>
  <c r="Q49" i="1" s="1"/>
  <c r="P48" i="1"/>
  <c r="O48" i="1"/>
  <c r="N48" i="1"/>
  <c r="M48" i="1"/>
  <c r="L48" i="1"/>
  <c r="Q48" i="1" s="1"/>
  <c r="P47" i="1"/>
  <c r="O47" i="1"/>
  <c r="N47" i="1"/>
  <c r="M47" i="1"/>
  <c r="L47" i="1"/>
  <c r="Q47" i="1" s="1"/>
  <c r="P46" i="1"/>
  <c r="O46" i="1"/>
  <c r="N46" i="1"/>
  <c r="M46" i="1"/>
  <c r="L46" i="1"/>
  <c r="Q46" i="1" s="1"/>
  <c r="P45" i="1"/>
  <c r="O45" i="1"/>
  <c r="N45" i="1"/>
  <c r="M45" i="1"/>
  <c r="L45" i="1"/>
  <c r="Q45" i="1" s="1"/>
  <c r="P44" i="1"/>
  <c r="O44" i="1"/>
  <c r="N44" i="1"/>
  <c r="M44" i="1"/>
  <c r="L44" i="1"/>
  <c r="Q44" i="1" s="1"/>
  <c r="P43" i="1"/>
  <c r="O43" i="1"/>
  <c r="N43" i="1"/>
  <c r="M43" i="1"/>
  <c r="L43" i="1"/>
  <c r="Q43" i="1" s="1"/>
  <c r="P42" i="1"/>
  <c r="O42" i="1"/>
  <c r="N42" i="1"/>
  <c r="M42" i="1"/>
  <c r="L42" i="1"/>
  <c r="Q42" i="1" s="1"/>
  <c r="P41" i="1"/>
  <c r="O41" i="1"/>
  <c r="N41" i="1"/>
  <c r="M41" i="1"/>
  <c r="L41" i="1"/>
  <c r="Q41" i="1" s="1"/>
  <c r="P40" i="1"/>
  <c r="O40" i="1"/>
  <c r="N40" i="1"/>
  <c r="M40" i="1"/>
  <c r="L40" i="1"/>
  <c r="Q40" i="1" s="1"/>
  <c r="P39" i="1"/>
  <c r="O39" i="1"/>
  <c r="N39" i="1"/>
  <c r="M39" i="1"/>
  <c r="L39" i="1"/>
  <c r="Q39" i="1" s="1"/>
  <c r="P38" i="1"/>
  <c r="O38" i="1"/>
  <c r="N38" i="1"/>
  <c r="M38" i="1"/>
  <c r="L38" i="1"/>
  <c r="Q38" i="1" s="1"/>
  <c r="P37" i="1"/>
  <c r="O37" i="1"/>
  <c r="N37" i="1"/>
  <c r="M37" i="1"/>
  <c r="L37" i="1"/>
  <c r="Q37" i="1" s="1"/>
  <c r="P36" i="1"/>
  <c r="O36" i="1"/>
  <c r="N36" i="1"/>
  <c r="M36" i="1"/>
  <c r="L36" i="1"/>
  <c r="Q36" i="1" s="1"/>
  <c r="P35" i="1"/>
  <c r="O35" i="1"/>
  <c r="N35" i="1"/>
  <c r="M35" i="1"/>
  <c r="L35" i="1"/>
  <c r="Q35" i="1" s="1"/>
  <c r="P34" i="1"/>
  <c r="O34" i="1"/>
  <c r="N34" i="1"/>
  <c r="M34" i="1"/>
  <c r="L34" i="1"/>
  <c r="Q34" i="1" s="1"/>
  <c r="P33" i="1"/>
  <c r="O33" i="1"/>
  <c r="N33" i="1"/>
  <c r="M33" i="1"/>
  <c r="L33" i="1"/>
  <c r="Q33" i="1" s="1"/>
  <c r="P32" i="1"/>
  <c r="O32" i="1"/>
  <c r="N32" i="1"/>
  <c r="M32" i="1"/>
  <c r="L32" i="1"/>
  <c r="Q32" i="1" s="1"/>
  <c r="P31" i="1"/>
  <c r="O31" i="1"/>
  <c r="N31" i="1"/>
  <c r="M31" i="1"/>
  <c r="L31" i="1"/>
  <c r="Q31" i="1" s="1"/>
  <c r="P30" i="1"/>
  <c r="O30" i="1"/>
  <c r="N30" i="1"/>
  <c r="M30" i="1"/>
  <c r="L30" i="1"/>
  <c r="Q30" i="1" s="1"/>
  <c r="P29" i="1"/>
  <c r="O29" i="1"/>
  <c r="N29" i="1"/>
  <c r="M29" i="1"/>
  <c r="L29" i="1"/>
  <c r="Q29" i="1" s="1"/>
  <c r="P28" i="1"/>
  <c r="O28" i="1"/>
  <c r="N28" i="1"/>
  <c r="M28" i="1"/>
  <c r="L28" i="1"/>
  <c r="Q28" i="1" s="1"/>
  <c r="P27" i="1"/>
  <c r="O27" i="1"/>
  <c r="N27" i="1"/>
  <c r="M27" i="1"/>
  <c r="L27" i="1"/>
  <c r="Q27" i="1" s="1"/>
  <c r="P26" i="1"/>
  <c r="O26" i="1"/>
  <c r="N26" i="1"/>
  <c r="M26" i="1"/>
  <c r="L26" i="1"/>
  <c r="Q26" i="1" s="1"/>
  <c r="P25" i="1"/>
  <c r="O25" i="1"/>
  <c r="N25" i="1"/>
  <c r="M25" i="1"/>
  <c r="L25" i="1"/>
  <c r="Q25" i="1" s="1"/>
  <c r="P24" i="1"/>
  <c r="O24" i="1"/>
  <c r="N24" i="1"/>
  <c r="M24" i="1"/>
  <c r="L24" i="1"/>
  <c r="Q24" i="1" s="1"/>
  <c r="P23" i="1"/>
  <c r="O23" i="1"/>
  <c r="N23" i="1"/>
  <c r="M23" i="1"/>
  <c r="L23" i="1"/>
  <c r="Q23" i="1" s="1"/>
  <c r="P22" i="1"/>
  <c r="O22" i="1"/>
  <c r="N22" i="1"/>
  <c r="M22" i="1"/>
  <c r="L22" i="1"/>
  <c r="Q22" i="1" s="1"/>
  <c r="P21" i="1"/>
  <c r="O21" i="1"/>
  <c r="N21" i="1"/>
  <c r="M21" i="1"/>
  <c r="L21" i="1"/>
  <c r="Q21" i="1" s="1"/>
  <c r="P20" i="1"/>
  <c r="O20" i="1"/>
  <c r="N20" i="1"/>
  <c r="M20" i="1"/>
  <c r="L20" i="1"/>
  <c r="Q20" i="1" s="1"/>
  <c r="P19" i="1"/>
  <c r="O19" i="1"/>
  <c r="N19" i="1"/>
  <c r="M19" i="1"/>
  <c r="L19" i="1"/>
  <c r="Q19" i="1" s="1"/>
  <c r="P18" i="1"/>
  <c r="O18" i="1"/>
  <c r="N18" i="1"/>
  <c r="M18" i="1"/>
  <c r="L18" i="1"/>
  <c r="Q18" i="1" s="1"/>
  <c r="P17" i="1"/>
  <c r="O17" i="1"/>
  <c r="N17" i="1"/>
  <c r="M17" i="1"/>
  <c r="L17" i="1"/>
  <c r="Q17" i="1" s="1"/>
  <c r="P16" i="1"/>
  <c r="O16" i="1"/>
  <c r="N16" i="1"/>
  <c r="M16" i="1"/>
  <c r="L16" i="1"/>
  <c r="Q16" i="1" s="1"/>
  <c r="P15" i="1"/>
  <c r="O15" i="1"/>
  <c r="N15" i="1"/>
  <c r="M15" i="1"/>
  <c r="L15" i="1"/>
  <c r="Q15" i="1" s="1"/>
  <c r="P14" i="1"/>
  <c r="O14" i="1"/>
  <c r="N14" i="1"/>
  <c r="M14" i="1"/>
  <c r="L14" i="1"/>
  <c r="Q14" i="1" s="1"/>
  <c r="P13" i="1"/>
  <c r="O13" i="1"/>
  <c r="N13" i="1"/>
  <c r="M13" i="1"/>
  <c r="L13" i="1"/>
  <c r="Q13" i="1" s="1"/>
  <c r="P12" i="1"/>
  <c r="O12" i="1"/>
  <c r="N12" i="1"/>
  <c r="M12" i="1"/>
  <c r="L12" i="1"/>
  <c r="Q12" i="1" s="1"/>
  <c r="P11" i="1"/>
  <c r="O11" i="1"/>
  <c r="N11" i="1"/>
  <c r="M11" i="1"/>
  <c r="L11" i="1"/>
  <c r="Q11" i="1" s="1"/>
  <c r="P10" i="1"/>
  <c r="O10" i="1"/>
  <c r="N10" i="1"/>
  <c r="M10" i="1"/>
  <c r="L10" i="1"/>
  <c r="Q10" i="1" s="1"/>
  <c r="P9" i="1"/>
  <c r="O9" i="1"/>
  <c r="N9" i="1"/>
  <c r="M9" i="1"/>
  <c r="L9" i="1"/>
  <c r="Q9" i="1" s="1"/>
  <c r="P8" i="1"/>
  <c r="O8" i="1"/>
  <c r="N8" i="1"/>
  <c r="M8" i="1"/>
  <c r="L8" i="1"/>
  <c r="Q8" i="1" s="1"/>
  <c r="P7" i="1"/>
  <c r="O7" i="1"/>
  <c r="N7" i="1"/>
  <c r="M7" i="1"/>
  <c r="L7" i="1"/>
  <c r="Q7" i="1" s="1"/>
  <c r="P6" i="1"/>
  <c r="O6" i="1"/>
  <c r="N6" i="1"/>
  <c r="M6" i="1"/>
  <c r="L6" i="1"/>
  <c r="Q6" i="1" s="1"/>
  <c r="P5" i="1"/>
  <c r="O5" i="1"/>
  <c r="N5" i="1"/>
  <c r="M5" i="1"/>
  <c r="L5" i="1"/>
  <c r="Q5" i="1" s="1"/>
  <c r="P4" i="1"/>
  <c r="O4" i="1"/>
  <c r="N4" i="1"/>
  <c r="M4" i="1"/>
  <c r="L4" i="1"/>
  <c r="Q4" i="1" s="1"/>
  <c r="P3" i="1"/>
  <c r="O3" i="1"/>
  <c r="N3" i="1"/>
  <c r="M3" i="1"/>
  <c r="L3" i="1"/>
  <c r="Q3" i="1" s="1"/>
  <c r="P2" i="1"/>
  <c r="O2" i="1"/>
  <c r="N2" i="1"/>
  <c r="M2" i="1"/>
  <c r="L2" i="1"/>
  <c r="Q2" i="1" s="1"/>
</calcChain>
</file>

<file path=xl/sharedStrings.xml><?xml version="1.0" encoding="utf-8"?>
<sst xmlns="http://schemas.openxmlformats.org/spreadsheetml/2006/main" count="577" uniqueCount="234">
  <si>
    <t>Sr</t>
  </si>
  <si>
    <t>Prn</t>
  </si>
  <si>
    <t>Roll</t>
  </si>
  <si>
    <t xml:space="preserve">Name of Student </t>
  </si>
  <si>
    <t xml:space="preserve">AY </t>
  </si>
  <si>
    <t xml:space="preserve">Class </t>
  </si>
  <si>
    <t>Branch</t>
  </si>
  <si>
    <t xml:space="preserve">Div </t>
  </si>
  <si>
    <t xml:space="preserve">Batch </t>
  </si>
  <si>
    <t>Email</t>
  </si>
  <si>
    <t xml:space="preserve">Mobile </t>
  </si>
  <si>
    <t>310241 TOC</t>
  </si>
  <si>
    <t>310242 DBMS</t>
  </si>
  <si>
    <t>310243 SEPM</t>
  </si>
  <si>
    <t>310244 ISEE</t>
  </si>
  <si>
    <t>310245 CN</t>
  </si>
  <si>
    <t>Theory Attendance %</t>
  </si>
  <si>
    <t>72005558L</t>
  </si>
  <si>
    <t>AGRAWAL SAURABH VISHNU</t>
  </si>
  <si>
    <t>2020-21</t>
  </si>
  <si>
    <t>TE</t>
  </si>
  <si>
    <t>Computer</t>
  </si>
  <si>
    <t>B</t>
  </si>
  <si>
    <t>A</t>
  </si>
  <si>
    <t>asaurabh898@gmail.com</t>
  </si>
  <si>
    <t>71916619F</t>
  </si>
  <si>
    <t>AHIRE TANMAY SHIVPRASAD</t>
  </si>
  <si>
    <t>tanmayahire9672227619@gmail.com</t>
  </si>
  <si>
    <t>72005559J</t>
  </si>
  <si>
    <t>AKHADE VINAYA SHANKAR</t>
  </si>
  <si>
    <t>vinayaakhade13@gmail.com</t>
  </si>
  <si>
    <t>71916623D</t>
  </si>
  <si>
    <t>AKHIL APPASO SHINDE</t>
  </si>
  <si>
    <t>akhilshinde13401@gmail.com</t>
  </si>
  <si>
    <t>71719396K</t>
  </si>
  <si>
    <t>ALONDRA MILAP MITESH</t>
  </si>
  <si>
    <t>milapalondra@gmail.com</t>
  </si>
  <si>
    <t>71832962H</t>
  </si>
  <si>
    <t>BHOSALE AISHWARYA SURESH</t>
  </si>
  <si>
    <t>srushtibhosale191198@gmail.com</t>
  </si>
  <si>
    <t>71916643J</t>
  </si>
  <si>
    <t>BHOSALE GAYATRI NANDKUMAR</t>
  </si>
  <si>
    <t>bhosalegayatri30@gmail.com</t>
  </si>
  <si>
    <t>71916644G</t>
  </si>
  <si>
    <t>BHOSALE SHITAL TANAJI</t>
  </si>
  <si>
    <t>shitalbhosale345@gmail.com</t>
  </si>
  <si>
    <t>71916645E</t>
  </si>
  <si>
    <t>BHUJBAL PRATIK BAPURAV</t>
  </si>
  <si>
    <t>pratikb958@gmail.com</t>
  </si>
  <si>
    <t>71916648K</t>
  </si>
  <si>
    <t>BIDWE VAISHNAVI GANESH</t>
  </si>
  <si>
    <t>bidwev2121@gmail.com</t>
  </si>
  <si>
    <t>71719451F</t>
  </si>
  <si>
    <t>CHAUDHARI SNEHAL VITTHAL</t>
  </si>
  <si>
    <t>snehalvitthalchaudhari@gmail.com</t>
  </si>
  <si>
    <t>72005563G</t>
  </si>
  <si>
    <t>CHAVAN SHREYA RAMESH</t>
  </si>
  <si>
    <t>shreyachavan2000@gmail.com</t>
  </si>
  <si>
    <t>72005564E</t>
  </si>
  <si>
    <t>CHAVAN KOMAL ASHOK</t>
  </si>
  <si>
    <t>chavankomal46056@gmail.com</t>
  </si>
  <si>
    <t>71916658G</t>
  </si>
  <si>
    <t>CHOUGULE ANKITA NAMDEV</t>
  </si>
  <si>
    <t>ankitachougule7966@gmail.com</t>
  </si>
  <si>
    <t>72005565C</t>
  </si>
  <si>
    <t>DIMBALE SHUBHAM SHRIKRISHNA</t>
  </si>
  <si>
    <t>dimbaleshubham@gmail.com</t>
  </si>
  <si>
    <t>71916675G</t>
  </si>
  <si>
    <t>GAIKWAD PRATIK SANJEEVKUMAR</t>
  </si>
  <si>
    <t>pratikgaikwad048@gmail.com</t>
  </si>
  <si>
    <t>72005567K</t>
  </si>
  <si>
    <t>GHOTEKAR ANUJA JAYKUMAR</t>
  </si>
  <si>
    <t>anujaghotekar@gmail.com</t>
  </si>
  <si>
    <t>72005568H</t>
  </si>
  <si>
    <t>GHUNAKE SAMRUDDHI VILAS</t>
  </si>
  <si>
    <t>samruddhighunake@gmail.com</t>
  </si>
  <si>
    <t>72005569F</t>
  </si>
  <si>
    <t>GORADE MADHURI APPASAHEB</t>
  </si>
  <si>
    <t>madhurigorade5@gmail.com</t>
  </si>
  <si>
    <t>72005572F</t>
  </si>
  <si>
    <t>GUND ATHARVA ROHIDAS</t>
  </si>
  <si>
    <t>atharvagund07@gmail.com</t>
  </si>
  <si>
    <t>72005573D</t>
  </si>
  <si>
    <t>GUPTA DHANANJAY SUBIR</t>
  </si>
  <si>
    <t>gdhananjay47@gmail.com</t>
  </si>
  <si>
    <t>72005574B</t>
  </si>
  <si>
    <t>HATE SAYALI DADASAHEB</t>
  </si>
  <si>
    <t>sayalihate01@gmail.com</t>
  </si>
  <si>
    <t>72005577G</t>
  </si>
  <si>
    <t>JEURE PRANALI PRAKASH</t>
  </si>
  <si>
    <t>pranalijeure@gmail.com</t>
  </si>
  <si>
    <t>71916660J</t>
  </si>
  <si>
    <t>JODH DARSHAN MUKUNDRAO</t>
  </si>
  <si>
    <t>darshanjodh5678@gmail.com</t>
  </si>
  <si>
    <t>71916745M</t>
  </si>
  <si>
    <t>JOSHI RAJAS KIRAN</t>
  </si>
  <si>
    <t>rajasj6@gmail.com</t>
  </si>
  <si>
    <t>72005578E</t>
  </si>
  <si>
    <t>KAMBLE RUSHIKESH RAJENDRA</t>
  </si>
  <si>
    <t>rushikesh5001@gmail.com</t>
  </si>
  <si>
    <t>72005579C</t>
  </si>
  <si>
    <t>KAMBLE RUSHIKESH SHRAVAN</t>
  </si>
  <si>
    <t>rushikeshkamble056@gmail.com</t>
  </si>
  <si>
    <t>71916699D</t>
  </si>
  <si>
    <t>KANHERE PRATIKSHA MITTHU</t>
  </si>
  <si>
    <t>pratikshakanhere2022@gmail.com</t>
  </si>
  <si>
    <t>72005580G</t>
  </si>
  <si>
    <t>KANKEKAR BHAGYASHRI SHANTARAM</t>
  </si>
  <si>
    <t>b.shri5951@gmail.com</t>
  </si>
  <si>
    <t>71916701K</t>
  </si>
  <si>
    <t>KATE MAHESH RAJARAM</t>
  </si>
  <si>
    <t>maheshkate1881@gmail.com</t>
  </si>
  <si>
    <t>71833232G</t>
  </si>
  <si>
    <t>KOLI ATISH RAJKUMAR</t>
  </si>
  <si>
    <t>atish7757@gmail.com</t>
  </si>
  <si>
    <t>72005584K</t>
  </si>
  <si>
    <t>KUSHTE SHREYAS JITENDRA</t>
  </si>
  <si>
    <t>shreyaskushte@gmail.com</t>
  </si>
  <si>
    <t>72005585H</t>
  </si>
  <si>
    <t>LAHANE AMRUTA SATISH</t>
  </si>
  <si>
    <t>amrutalahane123@gmail.com</t>
  </si>
  <si>
    <t>71916717F</t>
  </si>
  <si>
    <t>MANE TUSHAR TANAJI</t>
  </si>
  <si>
    <t>manetushar120@gmail.com</t>
  </si>
  <si>
    <t>72005590D</t>
  </si>
  <si>
    <t>MARATHE AALOK ARUN</t>
  </si>
  <si>
    <t>C</t>
  </si>
  <si>
    <t>aalokrockxz@gmail.com</t>
  </si>
  <si>
    <t>71916720F</t>
  </si>
  <si>
    <t>MODHAVE RAHUL VILAS</t>
  </si>
  <si>
    <t>rahulmodhave099@gmail.com</t>
  </si>
  <si>
    <t>72005592L</t>
  </si>
  <si>
    <t>MORE ONKAR SHANKAR</t>
  </si>
  <si>
    <t>onkarmore4030@gmail
 .com</t>
  </si>
  <si>
    <t>72005593J</t>
  </si>
  <si>
    <t>NAGARGOJE NILESH UDDHAV</t>
  </si>
  <si>
    <t>nileshnagargoje715@gmail.com</t>
  </si>
  <si>
    <t>72005594G</t>
  </si>
  <si>
    <t>NAGTILAK YASHRAJE RAMDAS</t>
  </si>
  <si>
    <t>yashrajenagtilak07@gmail.com</t>
  </si>
  <si>
    <t>72005595E</t>
  </si>
  <si>
    <t>NAIKWADE RUTUJA GOKUL</t>
  </si>
  <si>
    <t>rutujanaikwade14@gmail.com</t>
  </si>
  <si>
    <t>71916709E</t>
  </si>
  <si>
    <t>NALAWADE KSHITIJA TUKARAM</t>
  </si>
  <si>
    <t>kshitijanalawade271@gmail.com</t>
  </si>
  <si>
    <t>72005596C</t>
  </si>
  <si>
    <t>NALAWADE SNEHAL NAVNATH</t>
  </si>
  <si>
    <t>nalawadesnehal76@gmail.com</t>
  </si>
  <si>
    <t>71916723L</t>
  </si>
  <si>
    <t>NARWADE MANGESH BALASAHEB</t>
  </si>
  <si>
    <t>mangeshnarwade555@gmail.com</t>
  </si>
  <si>
    <t>71916729K</t>
  </si>
  <si>
    <t>PADWAL ADITYA AVINASH</t>
  </si>
  <si>
    <t>adityapadwal2000@gmail.com</t>
  </si>
  <si>
    <t>72005598K</t>
  </si>
  <si>
    <t>PANCHAL PURUSHOTTAM KASHINATHRAO</t>
  </si>
  <si>
    <t>panchalpk20@gmail.com</t>
  </si>
  <si>
    <t>71916735D</t>
  </si>
  <si>
    <t>PATHARE BHAVANJALI SUKESH</t>
  </si>
  <si>
    <t>bhavanjalipathare143@gmail.com</t>
  </si>
  <si>
    <t>71916736B</t>
  </si>
  <si>
    <t>PATIL AJAY NAMDEV</t>
  </si>
  <si>
    <t>patilajaygujar@gmail.com</t>
  </si>
  <si>
    <t>71916737L</t>
  </si>
  <si>
    <t>PATIL BHAVESH GIRISH</t>
  </si>
  <si>
    <t>789bhaveshpatil@gmail.com</t>
  </si>
  <si>
    <t>71719728L</t>
  </si>
  <si>
    <t>PATIL ROHIT DINKAR</t>
  </si>
  <si>
    <t>patil.rp138@gmail.com</t>
  </si>
  <si>
    <t>71916739G</t>
  </si>
  <si>
    <t>PAWAR ANIL BALASAHEB</t>
  </si>
  <si>
    <t>pawaranil7767@gmail.com</t>
  </si>
  <si>
    <t>72005601C</t>
  </si>
  <si>
    <t>PITEKAR ROHIT RAMDAS</t>
  </si>
  <si>
    <t>rohitpitekar15@gmail.com</t>
  </si>
  <si>
    <t>71916744C</t>
  </si>
  <si>
    <t>PUROHIT KAUSHAL</t>
  </si>
  <si>
    <t>D</t>
  </si>
  <si>
    <t>kpurohit43@gmail.com</t>
  </si>
  <si>
    <t>72005557B</t>
  </si>
  <si>
    <t>RENUKA AJAYSINH PATIL</t>
  </si>
  <si>
    <t>renukapatil110@gmail.com</t>
  </si>
  <si>
    <t>71833478H</t>
  </si>
  <si>
    <t>RUIA KESHAV ASHWIN</t>
  </si>
  <si>
    <t>keshavruia39@gmail.com</t>
  </si>
  <si>
    <t>71833486J</t>
  </si>
  <si>
    <t>SAHIL MANISH SHRIVASTAVA</t>
  </si>
  <si>
    <t>sahilshri3@gmail.com</t>
  </si>
  <si>
    <t>71719794J</t>
  </si>
  <si>
    <t>SAHIL MILIND CHAVAN</t>
  </si>
  <si>
    <t>schavan9843@gmail.com</t>
  </si>
  <si>
    <t>71833489C</t>
  </si>
  <si>
    <t>SALUNKE MITESH VIJAY</t>
  </si>
  <si>
    <t>salunkemitesh1998@gmail.com</t>
  </si>
  <si>
    <t>72005602M</t>
  </si>
  <si>
    <t>SAURABH SUNIL WARADE</t>
  </si>
  <si>
    <t>saurabhwarade955@gmail.com</t>
  </si>
  <si>
    <t>71916684F</t>
  </si>
  <si>
    <t>SHEJWALKAR HARSHAL KISHOR</t>
  </si>
  <si>
    <t>harshalshejwalkar2010@gmail.com</t>
  </si>
  <si>
    <t>72005604H</t>
  </si>
  <si>
    <t>SHELWANTE RIYA DILIP</t>
  </si>
  <si>
    <t>shelwanteriya@gmail.com</t>
  </si>
  <si>
    <t>72005605F</t>
  </si>
  <si>
    <t>SHERKAR HARSHADA TANAJI</t>
  </si>
  <si>
    <t>harshadasherkar1399@gmail.com</t>
  </si>
  <si>
    <t>71916766D</t>
  </si>
  <si>
    <t>SHINARE POONAM ANAND</t>
  </si>
  <si>
    <t>shinarepoonam@gmail
 .com</t>
  </si>
  <si>
    <t>72005607B</t>
  </si>
  <si>
    <t>SHRDDDHA DIPAK GOLANDE</t>
  </si>
  <si>
    <t>shraddhagolande2000@gmail.com</t>
  </si>
  <si>
    <t>71916780K</t>
  </si>
  <si>
    <t>TALKUTE SAGAR SOMNATH</t>
  </si>
  <si>
    <t>sagartalkute22@gmail.com</t>
  </si>
  <si>
    <t>71833602L</t>
  </si>
  <si>
    <t>THORAT VISHAL SANJAY</t>
  </si>
  <si>
    <t>vishalthorat9680@gmail.com</t>
  </si>
  <si>
    <t>72005609J</t>
  </si>
  <si>
    <t>WADGE HRISHIKESH SAHEBARO</t>
  </si>
  <si>
    <t>hrishikeshwadge@gmail.com</t>
  </si>
  <si>
    <t>71833653E</t>
  </si>
  <si>
    <t>YADAV NEERAJ MILIND</t>
  </si>
  <si>
    <t>neerajyadav20.nmy@gmail.com</t>
  </si>
  <si>
    <t>71833009K</t>
  </si>
  <si>
    <t>CHUGH NILESH SURESH</t>
  </si>
  <si>
    <t>nileshchugh5@gmail.com</t>
  </si>
  <si>
    <t>72010438G</t>
  </si>
  <si>
    <t>GHATE MRUNALI RAVNDRA</t>
  </si>
  <si>
    <t>mrunali.ghate12@gmail.com</t>
  </si>
  <si>
    <t>72010475M</t>
  </si>
  <si>
    <t>PATIL SHREERAJ VIKAS</t>
  </si>
  <si>
    <t>shreerajpatil29@gmail.com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</si>
</sst>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1155CC"/>
      <name val="Calibri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2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8732-061B-48D5-9634-B00F79D5D6C6}">
  <dimension ref="A1:Q72"/>
  <sheetViews>
    <sheetView tabSelected="1" workbookViewId="0">
      <selection sqref="A1:Q7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x14ac:dyDescent="0.25">
      <c r="L2" s="3">
        <f ca="1">IFERROR(__xludf.DUMMYFUNCTION("IMPORTRANGE(""https://docs.google.com/spreadsheets/d/1lORdez3mJ_GQ7q5p5HIZ1J_2KkSYGAbNs25H5sMgFe0"",""310241 TOC Div A!L3:L3"")"),12)</f>
        <v>12</v>
      </c>
      <c r="M2" s="3">
        <f ca="1">IFERROR(__xludf.DUMMYFUNCTION("IMPORTRANGE(""https://docs.google.com/spreadsheets/d/1ZKSPKjk4HMs1uuqA5Dog4uYPzo5jWIA9MaNWiN6TTlU"", ""310242 TE COMP DBMS!L4:L4"")"),20)</f>
        <v>20</v>
      </c>
      <c r="N2" s="3">
        <f ca="1">IFERROR(__xludf.DUMMYFUNCTION("IMPORTRANGE(""https://docs.google.com/spreadsheets/d/1GiWg1UZgiM7F2silnxO0GEi-ujM98vm3ffVm0iWYeyw"",""310243 TE COMP B SEPM!L3:L3"")"),13)</f>
        <v>13</v>
      </c>
      <c r="O2" s="3">
        <f ca="1">IFERROR(__xludf.DUMMYFUNCTION("IMPORTRANGE(""https://docs.google.com/spreadsheets/d/1jDq21joTOutKOfDaVskEBm0iJYtrdzBHqpCgVtfr_Uo"",""B 310244 ISEE !L3:L3"")"),3)</f>
        <v>3</v>
      </c>
      <c r="P2" s="3">
        <f ca="1">IFERROR(__xludf.DUMMYFUNCTION("IMPORTRANGE(""https://docs.google.com/spreadsheets/d/19W4N5SeA26lnl41CeS6_BsYB7uqPgXNYVS5mBQfi_NA"",""310245 CN Div B!L3:L3"")"),10)</f>
        <v>10</v>
      </c>
      <c r="Q2" s="4">
        <f ca="1">SUM(L2:P2)</f>
        <v>58</v>
      </c>
    </row>
    <row r="3" spans="1:17" x14ac:dyDescent="0.25">
      <c r="A3" s="5">
        <v>1</v>
      </c>
      <c r="B3" s="6" t="s">
        <v>17</v>
      </c>
      <c r="C3" s="7">
        <v>3202001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6" t="s">
        <v>23</v>
      </c>
      <c r="J3" s="6" t="s">
        <v>24</v>
      </c>
      <c r="K3" s="7">
        <v>7722079684</v>
      </c>
      <c r="L3" s="3">
        <f ca="1">IFERROR(__xludf.DUMMYFUNCTION("IMPORTRANGE(""https://docs.google.com/spreadsheets/d/1lORdez3mJ_GQ7q5p5HIZ1J_2KkSYGAbNs25H5sMgFe0"",""310241 TOC Div B!L5:L74"")"),1)</f>
        <v>1</v>
      </c>
      <c r="M3" s="3">
        <f ca="1">IFERROR(__xludf.DUMMYFUNCTION("IMPORTRANGE(""https://docs.google.com/spreadsheets/d/1ZKSPKjk4HMs1uuqA5Dog4uYPzo5jWIA9MaNWiN6TTlU"",""310242 TE COMP DBMS!L6:L75"")"),2)</f>
        <v>2</v>
      </c>
      <c r="N3" s="3">
        <f ca="1">IFERROR(__xludf.DUMMYFUNCTION("IMPORTRANGE(""https://docs.google.com/spreadsheets/d/1GiWg1UZgiM7F2silnxO0GEi-ujM98vm3ffVm0iWYeyw"",""310243 TE COMP B SEPM!L5:L74"")"),0)</f>
        <v>0</v>
      </c>
      <c r="O3" s="3">
        <f ca="1">IFERROR(__xludf.DUMMYFUNCTION("IMPORTRANGE(""https://docs.google.com/spreadsheets/d/1jDq21joTOutKOfDaVskEBm0iJYtrdzBHqpCgVtfr_Uo"",""B 310244 ISEE !L5:L74"")"),0)</f>
        <v>0</v>
      </c>
      <c r="P3" s="3">
        <f ca="1">IFERROR(__xludf.DUMMYFUNCTION("IMPORTRANGE(""https://docs.google.com/spreadsheets/d/19W4N5SeA26lnl41CeS6_BsYB7uqPgXNYVS5mBQfi_NA"",""310245 CN Div B!L5:L74"")"),0)</f>
        <v>0</v>
      </c>
      <c r="Q3" s="8">
        <f t="shared" ref="Q3:Q72" ca="1" si="0">(100*SUM(L3:P3))/58</f>
        <v>5.1724137931034484</v>
      </c>
    </row>
    <row r="4" spans="1:17" x14ac:dyDescent="0.25">
      <c r="A4" s="9">
        <v>2</v>
      </c>
      <c r="B4" s="6" t="s">
        <v>25</v>
      </c>
      <c r="C4" s="7">
        <v>3202002</v>
      </c>
      <c r="D4" s="6" t="s">
        <v>26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27</v>
      </c>
      <c r="K4" s="7">
        <v>9672227619</v>
      </c>
      <c r="L4" s="3">
        <f ca="1">IFERROR(__xludf.DUMMYFUNCTION("""COMPUTED_VALUE"""),4)</f>
        <v>4</v>
      </c>
      <c r="M4" s="3">
        <f ca="1">IFERROR(__xludf.DUMMYFUNCTION("""COMPUTED_VALUE"""),11)</f>
        <v>11</v>
      </c>
      <c r="N4" s="3">
        <f ca="1">IFERROR(__xludf.DUMMYFUNCTION("""COMPUTED_VALUE"""),10)</f>
        <v>10</v>
      </c>
      <c r="O4" s="3">
        <f ca="1">IFERROR(__xludf.DUMMYFUNCTION("""COMPUTED_VALUE"""),1)</f>
        <v>1</v>
      </c>
      <c r="P4" s="3">
        <f ca="1">IFERROR(__xludf.DUMMYFUNCTION("""COMPUTED_VALUE"""),7)</f>
        <v>7</v>
      </c>
      <c r="Q4" s="8">
        <f t="shared" ca="1" si="0"/>
        <v>56.896551724137929</v>
      </c>
    </row>
    <row r="5" spans="1:17" x14ac:dyDescent="0.25">
      <c r="A5" s="9">
        <v>3</v>
      </c>
      <c r="B5" s="6" t="s">
        <v>28</v>
      </c>
      <c r="C5" s="7">
        <v>3202003</v>
      </c>
      <c r="D5" s="6" t="s">
        <v>29</v>
      </c>
      <c r="E5" s="6" t="s">
        <v>19</v>
      </c>
      <c r="F5" s="6" t="s">
        <v>20</v>
      </c>
      <c r="G5" s="6" t="s">
        <v>21</v>
      </c>
      <c r="H5" s="6" t="s">
        <v>22</v>
      </c>
      <c r="I5" s="6" t="s">
        <v>23</v>
      </c>
      <c r="J5" s="6" t="s">
        <v>30</v>
      </c>
      <c r="K5" s="7">
        <v>9146732128</v>
      </c>
      <c r="L5" s="3">
        <f ca="1">IFERROR(__xludf.DUMMYFUNCTION("""COMPUTED_VALUE"""),11)</f>
        <v>11</v>
      </c>
      <c r="M5" s="3">
        <f ca="1">IFERROR(__xludf.DUMMYFUNCTION("""COMPUTED_VALUE"""),18)</f>
        <v>18</v>
      </c>
      <c r="N5" s="3">
        <f ca="1">IFERROR(__xludf.DUMMYFUNCTION("""COMPUTED_VALUE"""),13)</f>
        <v>13</v>
      </c>
      <c r="O5" s="3">
        <f ca="1">IFERROR(__xludf.DUMMYFUNCTION("""COMPUTED_VALUE"""),3)</f>
        <v>3</v>
      </c>
      <c r="P5" s="3">
        <f ca="1">IFERROR(__xludf.DUMMYFUNCTION("""COMPUTED_VALUE"""),8)</f>
        <v>8</v>
      </c>
      <c r="Q5" s="8">
        <f t="shared" ca="1" si="0"/>
        <v>91.379310344827587</v>
      </c>
    </row>
    <row r="6" spans="1:17" x14ac:dyDescent="0.25">
      <c r="A6" s="9">
        <v>4</v>
      </c>
      <c r="B6" s="6" t="s">
        <v>31</v>
      </c>
      <c r="C6" s="7">
        <v>3202004</v>
      </c>
      <c r="D6" s="6" t="s">
        <v>32</v>
      </c>
      <c r="E6" s="6" t="s">
        <v>19</v>
      </c>
      <c r="F6" s="6" t="s">
        <v>20</v>
      </c>
      <c r="G6" s="6" t="s">
        <v>21</v>
      </c>
      <c r="H6" s="6" t="s">
        <v>22</v>
      </c>
      <c r="I6" s="6" t="s">
        <v>23</v>
      </c>
      <c r="J6" s="6" t="s">
        <v>33</v>
      </c>
      <c r="K6" s="7">
        <v>9511747829</v>
      </c>
      <c r="L6" s="3">
        <f ca="1">IFERROR(__xludf.DUMMYFUNCTION("""COMPUTED_VALUE"""),6)</f>
        <v>6</v>
      </c>
      <c r="M6" s="3">
        <f ca="1">IFERROR(__xludf.DUMMYFUNCTION("""COMPUTED_VALUE"""),16)</f>
        <v>16</v>
      </c>
      <c r="N6" s="3">
        <f ca="1">IFERROR(__xludf.DUMMYFUNCTION("""COMPUTED_VALUE"""),13)</f>
        <v>13</v>
      </c>
      <c r="O6" s="3">
        <f ca="1">IFERROR(__xludf.DUMMYFUNCTION("""COMPUTED_VALUE"""),1)</f>
        <v>1</v>
      </c>
      <c r="P6" s="3">
        <f ca="1">IFERROR(__xludf.DUMMYFUNCTION("""COMPUTED_VALUE"""),7)</f>
        <v>7</v>
      </c>
      <c r="Q6" s="8">
        <f t="shared" ca="1" si="0"/>
        <v>74.137931034482762</v>
      </c>
    </row>
    <row r="7" spans="1:17" x14ac:dyDescent="0.25">
      <c r="A7" s="9">
        <v>5</v>
      </c>
      <c r="B7" s="6" t="s">
        <v>34</v>
      </c>
      <c r="C7" s="7">
        <v>3202005</v>
      </c>
      <c r="D7" s="6" t="s">
        <v>35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36</v>
      </c>
      <c r="K7" s="7">
        <v>8796569111</v>
      </c>
      <c r="L7" s="3">
        <f ca="1">IFERROR(__xludf.DUMMYFUNCTION("""COMPUTED_VALUE"""),0)</f>
        <v>0</v>
      </c>
      <c r="M7" s="3">
        <f ca="1">IFERROR(__xludf.DUMMYFUNCTION("""COMPUTED_VALUE"""),3)</f>
        <v>3</v>
      </c>
      <c r="N7" s="3">
        <f ca="1">IFERROR(__xludf.DUMMYFUNCTION("""COMPUTED_VALUE"""),1)</f>
        <v>1</v>
      </c>
      <c r="O7" s="3">
        <f ca="1">IFERROR(__xludf.DUMMYFUNCTION("""COMPUTED_VALUE"""),0)</f>
        <v>0</v>
      </c>
      <c r="P7" s="3">
        <f ca="1">IFERROR(__xludf.DUMMYFUNCTION("""COMPUTED_VALUE"""),0)</f>
        <v>0</v>
      </c>
      <c r="Q7" s="8">
        <f t="shared" ca="1" si="0"/>
        <v>6.8965517241379306</v>
      </c>
    </row>
    <row r="8" spans="1:17" x14ac:dyDescent="0.25">
      <c r="A8" s="9">
        <v>6</v>
      </c>
      <c r="B8" s="6" t="s">
        <v>37</v>
      </c>
      <c r="C8" s="7">
        <v>3202006</v>
      </c>
      <c r="D8" s="6" t="s">
        <v>38</v>
      </c>
      <c r="E8" s="6" t="s">
        <v>19</v>
      </c>
      <c r="F8" s="6" t="s">
        <v>20</v>
      </c>
      <c r="G8" s="6" t="s">
        <v>21</v>
      </c>
      <c r="H8" s="6" t="s">
        <v>22</v>
      </c>
      <c r="I8" s="6" t="s">
        <v>23</v>
      </c>
      <c r="J8" s="6" t="s">
        <v>39</v>
      </c>
      <c r="K8" s="7">
        <v>8485017985</v>
      </c>
      <c r="L8" s="3">
        <f ca="1">IFERROR(__xludf.DUMMYFUNCTION("""COMPUTED_VALUE"""),10)</f>
        <v>10</v>
      </c>
      <c r="M8" s="3">
        <f ca="1">IFERROR(__xludf.DUMMYFUNCTION("""COMPUTED_VALUE"""),18)</f>
        <v>18</v>
      </c>
      <c r="N8" s="3">
        <f ca="1">IFERROR(__xludf.DUMMYFUNCTION("""COMPUTED_VALUE"""),9)</f>
        <v>9</v>
      </c>
      <c r="O8" s="3">
        <f ca="1">IFERROR(__xludf.DUMMYFUNCTION("""COMPUTED_VALUE"""),3)</f>
        <v>3</v>
      </c>
      <c r="P8" s="3">
        <f ca="1">IFERROR(__xludf.DUMMYFUNCTION("""COMPUTED_VALUE"""),4)</f>
        <v>4</v>
      </c>
      <c r="Q8" s="8">
        <f t="shared" ca="1" si="0"/>
        <v>75.862068965517238</v>
      </c>
    </row>
    <row r="9" spans="1:17" x14ac:dyDescent="0.25">
      <c r="A9" s="9">
        <v>7</v>
      </c>
      <c r="B9" s="6" t="s">
        <v>40</v>
      </c>
      <c r="C9" s="7">
        <v>3202007</v>
      </c>
      <c r="D9" s="6" t="s">
        <v>41</v>
      </c>
      <c r="E9" s="6" t="s">
        <v>19</v>
      </c>
      <c r="F9" s="6" t="s">
        <v>20</v>
      </c>
      <c r="G9" s="6" t="s">
        <v>21</v>
      </c>
      <c r="H9" s="6" t="s">
        <v>22</v>
      </c>
      <c r="I9" s="6" t="s">
        <v>23</v>
      </c>
      <c r="J9" s="6" t="s">
        <v>42</v>
      </c>
      <c r="K9" s="7">
        <v>9075673337</v>
      </c>
      <c r="L9" s="3">
        <f ca="1">IFERROR(__xludf.DUMMYFUNCTION("""COMPUTED_VALUE"""),7)</f>
        <v>7</v>
      </c>
      <c r="M9" s="3">
        <f ca="1">IFERROR(__xludf.DUMMYFUNCTION("""COMPUTED_VALUE"""),11)</f>
        <v>11</v>
      </c>
      <c r="N9" s="3">
        <f ca="1">IFERROR(__xludf.DUMMYFUNCTION("""COMPUTED_VALUE"""),8)</f>
        <v>8</v>
      </c>
      <c r="O9" s="3">
        <f ca="1">IFERROR(__xludf.DUMMYFUNCTION("""COMPUTED_VALUE"""),0)</f>
        <v>0</v>
      </c>
      <c r="P9" s="3">
        <f ca="1">IFERROR(__xludf.DUMMYFUNCTION("""COMPUTED_VALUE"""),4)</f>
        <v>4</v>
      </c>
      <c r="Q9" s="8">
        <f t="shared" ca="1" si="0"/>
        <v>51.724137931034484</v>
      </c>
    </row>
    <row r="10" spans="1:17" x14ac:dyDescent="0.25">
      <c r="A10" s="9">
        <v>8</v>
      </c>
      <c r="B10" s="6" t="s">
        <v>43</v>
      </c>
      <c r="C10" s="7">
        <v>3202008</v>
      </c>
      <c r="D10" s="6" t="s">
        <v>44</v>
      </c>
      <c r="E10" s="6" t="s">
        <v>19</v>
      </c>
      <c r="F10" s="6" t="s">
        <v>20</v>
      </c>
      <c r="G10" s="6" t="s">
        <v>21</v>
      </c>
      <c r="H10" s="6" t="s">
        <v>22</v>
      </c>
      <c r="I10" s="6" t="s">
        <v>23</v>
      </c>
      <c r="J10" s="6" t="s">
        <v>45</v>
      </c>
      <c r="K10" s="7">
        <v>9657496004</v>
      </c>
      <c r="L10" s="3">
        <f ca="1">IFERROR(__xludf.DUMMYFUNCTION("""COMPUTED_VALUE"""),6)</f>
        <v>6</v>
      </c>
      <c r="M10" s="3">
        <f ca="1">IFERROR(__xludf.DUMMYFUNCTION("""COMPUTED_VALUE"""),18)</f>
        <v>18</v>
      </c>
      <c r="N10" s="3">
        <f ca="1">IFERROR(__xludf.DUMMYFUNCTION("""COMPUTED_VALUE"""),12)</f>
        <v>12</v>
      </c>
      <c r="O10" s="3">
        <f ca="1">IFERROR(__xludf.DUMMYFUNCTION("""COMPUTED_VALUE"""),3)</f>
        <v>3</v>
      </c>
      <c r="P10" s="3">
        <f ca="1">IFERROR(__xludf.DUMMYFUNCTION("""COMPUTED_VALUE"""),7)</f>
        <v>7</v>
      </c>
      <c r="Q10" s="8">
        <f t="shared" ca="1" si="0"/>
        <v>79.310344827586206</v>
      </c>
    </row>
    <row r="11" spans="1:17" x14ac:dyDescent="0.25">
      <c r="A11" s="9">
        <v>9</v>
      </c>
      <c r="B11" s="6" t="s">
        <v>46</v>
      </c>
      <c r="C11" s="7">
        <v>3202009</v>
      </c>
      <c r="D11" s="6" t="s">
        <v>47</v>
      </c>
      <c r="E11" s="6" t="s">
        <v>19</v>
      </c>
      <c r="F11" s="6" t="s">
        <v>20</v>
      </c>
      <c r="G11" s="6" t="s">
        <v>21</v>
      </c>
      <c r="H11" s="6" t="s">
        <v>22</v>
      </c>
      <c r="I11" s="6" t="s">
        <v>23</v>
      </c>
      <c r="J11" s="6" t="s">
        <v>48</v>
      </c>
      <c r="K11" s="7">
        <v>9921840538</v>
      </c>
      <c r="L11" s="3">
        <f ca="1">IFERROR(__xludf.DUMMYFUNCTION("""COMPUTED_VALUE"""),6)</f>
        <v>6</v>
      </c>
      <c r="M11" s="3">
        <f ca="1">IFERROR(__xludf.DUMMYFUNCTION("""COMPUTED_VALUE"""),16)</f>
        <v>16</v>
      </c>
      <c r="N11" s="3">
        <f ca="1">IFERROR(__xludf.DUMMYFUNCTION("""COMPUTED_VALUE"""),10)</f>
        <v>10</v>
      </c>
      <c r="O11" s="3">
        <f ca="1">IFERROR(__xludf.DUMMYFUNCTION("""COMPUTED_VALUE"""),3)</f>
        <v>3</v>
      </c>
      <c r="P11" s="3">
        <f ca="1">IFERROR(__xludf.DUMMYFUNCTION("""COMPUTED_VALUE"""),8)</f>
        <v>8</v>
      </c>
      <c r="Q11" s="8">
        <f t="shared" ca="1" si="0"/>
        <v>74.137931034482762</v>
      </c>
    </row>
    <row r="12" spans="1:17" x14ac:dyDescent="0.25">
      <c r="A12" s="9">
        <v>10</v>
      </c>
      <c r="B12" s="6" t="s">
        <v>49</v>
      </c>
      <c r="C12" s="7">
        <v>3202010</v>
      </c>
      <c r="D12" s="6" t="s">
        <v>50</v>
      </c>
      <c r="E12" s="6" t="s">
        <v>19</v>
      </c>
      <c r="F12" s="6" t="s">
        <v>20</v>
      </c>
      <c r="G12" s="6" t="s">
        <v>21</v>
      </c>
      <c r="H12" s="6" t="s">
        <v>22</v>
      </c>
      <c r="I12" s="6" t="s">
        <v>23</v>
      </c>
      <c r="J12" s="6" t="s">
        <v>51</v>
      </c>
      <c r="K12" s="7">
        <v>9112378686</v>
      </c>
      <c r="L12" s="3">
        <f ca="1">IFERROR(__xludf.DUMMYFUNCTION("""COMPUTED_VALUE"""),12)</f>
        <v>12</v>
      </c>
      <c r="M12" s="3">
        <f ca="1">IFERROR(__xludf.DUMMYFUNCTION("""COMPUTED_VALUE"""),18)</f>
        <v>18</v>
      </c>
      <c r="N12" s="3">
        <f ca="1">IFERROR(__xludf.DUMMYFUNCTION("""COMPUTED_VALUE"""),12)</f>
        <v>12</v>
      </c>
      <c r="O12" s="3">
        <f ca="1">IFERROR(__xludf.DUMMYFUNCTION("""COMPUTED_VALUE"""),3)</f>
        <v>3</v>
      </c>
      <c r="P12" s="3">
        <f ca="1">IFERROR(__xludf.DUMMYFUNCTION("""COMPUTED_VALUE"""),9)</f>
        <v>9</v>
      </c>
      <c r="Q12" s="8">
        <f t="shared" ca="1" si="0"/>
        <v>93.103448275862064</v>
      </c>
    </row>
    <row r="13" spans="1:17" x14ac:dyDescent="0.25">
      <c r="A13" s="9">
        <v>11</v>
      </c>
      <c r="B13" s="6" t="s">
        <v>52</v>
      </c>
      <c r="C13" s="7">
        <v>3202011</v>
      </c>
      <c r="D13" s="6" t="s">
        <v>53</v>
      </c>
      <c r="E13" s="6" t="s">
        <v>19</v>
      </c>
      <c r="F13" s="6" t="s">
        <v>20</v>
      </c>
      <c r="G13" s="6" t="s">
        <v>21</v>
      </c>
      <c r="H13" s="6" t="s">
        <v>22</v>
      </c>
      <c r="I13" s="6" t="s">
        <v>23</v>
      </c>
      <c r="J13" s="6" t="s">
        <v>54</v>
      </c>
      <c r="K13" s="7">
        <v>7038717411</v>
      </c>
      <c r="L13" s="3">
        <f ca="1">IFERROR(__xludf.DUMMYFUNCTION("""COMPUTED_VALUE"""),9)</f>
        <v>9</v>
      </c>
      <c r="M13" s="3">
        <f ca="1">IFERROR(__xludf.DUMMYFUNCTION("""COMPUTED_VALUE"""),18)</f>
        <v>18</v>
      </c>
      <c r="N13" s="3">
        <f ca="1">IFERROR(__xludf.DUMMYFUNCTION("""COMPUTED_VALUE"""),13)</f>
        <v>13</v>
      </c>
      <c r="O13" s="3">
        <f ca="1">IFERROR(__xludf.DUMMYFUNCTION("""COMPUTED_VALUE"""),3)</f>
        <v>3</v>
      </c>
      <c r="P13" s="3">
        <f ca="1">IFERROR(__xludf.DUMMYFUNCTION("""COMPUTED_VALUE"""),8)</f>
        <v>8</v>
      </c>
      <c r="Q13" s="8">
        <f t="shared" ca="1" si="0"/>
        <v>87.931034482758619</v>
      </c>
    </row>
    <row r="14" spans="1:17" x14ac:dyDescent="0.25">
      <c r="A14" s="9">
        <v>12</v>
      </c>
      <c r="B14" s="6" t="s">
        <v>55</v>
      </c>
      <c r="C14" s="7">
        <v>3202012</v>
      </c>
      <c r="D14" s="6" t="s">
        <v>56</v>
      </c>
      <c r="E14" s="6" t="s">
        <v>19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57</v>
      </c>
      <c r="K14" s="7">
        <v>8380858688</v>
      </c>
      <c r="L14" s="3">
        <f ca="1">IFERROR(__xludf.DUMMYFUNCTION("""COMPUTED_VALUE"""),5)</f>
        <v>5</v>
      </c>
      <c r="M14" s="3">
        <f ca="1">IFERROR(__xludf.DUMMYFUNCTION("""COMPUTED_VALUE"""),14)</f>
        <v>14</v>
      </c>
      <c r="N14" s="3">
        <f ca="1">IFERROR(__xludf.DUMMYFUNCTION("""COMPUTED_VALUE"""),11)</f>
        <v>11</v>
      </c>
      <c r="O14" s="3">
        <f ca="1">IFERROR(__xludf.DUMMYFUNCTION("""COMPUTED_VALUE"""),2)</f>
        <v>2</v>
      </c>
      <c r="P14" s="3">
        <f ca="1">IFERROR(__xludf.DUMMYFUNCTION("""COMPUTED_VALUE"""),2)</f>
        <v>2</v>
      </c>
      <c r="Q14" s="8">
        <f t="shared" ca="1" si="0"/>
        <v>58.620689655172413</v>
      </c>
    </row>
    <row r="15" spans="1:17" x14ac:dyDescent="0.25">
      <c r="A15" s="9">
        <v>13</v>
      </c>
      <c r="B15" s="6" t="s">
        <v>58</v>
      </c>
      <c r="C15" s="7">
        <v>3202013</v>
      </c>
      <c r="D15" s="6" t="s">
        <v>59</v>
      </c>
      <c r="E15" s="6" t="s">
        <v>19</v>
      </c>
      <c r="F15" s="6" t="s">
        <v>20</v>
      </c>
      <c r="G15" s="6" t="s">
        <v>21</v>
      </c>
      <c r="H15" s="6" t="s">
        <v>22</v>
      </c>
      <c r="I15" s="6" t="s">
        <v>23</v>
      </c>
      <c r="J15" s="6" t="s">
        <v>60</v>
      </c>
      <c r="K15" s="7">
        <v>7517948556</v>
      </c>
      <c r="L15" s="3">
        <f ca="1">IFERROR(__xludf.DUMMYFUNCTION("""COMPUTED_VALUE"""),4)</f>
        <v>4</v>
      </c>
      <c r="M15" s="3">
        <f ca="1">IFERROR(__xludf.DUMMYFUNCTION("""COMPUTED_VALUE"""),18)</f>
        <v>18</v>
      </c>
      <c r="N15" s="3">
        <f ca="1">IFERROR(__xludf.DUMMYFUNCTION("""COMPUTED_VALUE"""),13)</f>
        <v>13</v>
      </c>
      <c r="O15" s="3">
        <f ca="1">IFERROR(__xludf.DUMMYFUNCTION("""COMPUTED_VALUE"""),1)</f>
        <v>1</v>
      </c>
      <c r="P15" s="3">
        <f ca="1">IFERROR(__xludf.DUMMYFUNCTION("""COMPUTED_VALUE"""),5)</f>
        <v>5</v>
      </c>
      <c r="Q15" s="8">
        <f t="shared" ca="1" si="0"/>
        <v>70.689655172413794</v>
      </c>
    </row>
    <row r="16" spans="1:17" x14ac:dyDescent="0.25">
      <c r="A16" s="9">
        <v>14</v>
      </c>
      <c r="B16" s="6" t="s">
        <v>61</v>
      </c>
      <c r="C16" s="7">
        <v>3202014</v>
      </c>
      <c r="D16" s="6" t="s">
        <v>62</v>
      </c>
      <c r="E16" s="6" t="s">
        <v>19</v>
      </c>
      <c r="F16" s="6" t="s">
        <v>20</v>
      </c>
      <c r="G16" s="6" t="s">
        <v>21</v>
      </c>
      <c r="H16" s="6" t="s">
        <v>22</v>
      </c>
      <c r="I16" s="6" t="s">
        <v>23</v>
      </c>
      <c r="J16" s="6" t="s">
        <v>63</v>
      </c>
      <c r="K16" s="7">
        <v>9146338327</v>
      </c>
      <c r="L16" s="3">
        <f ca="1">IFERROR(__xludf.DUMMYFUNCTION("""COMPUTED_VALUE"""),11)</f>
        <v>11</v>
      </c>
      <c r="M16" s="3">
        <f ca="1">IFERROR(__xludf.DUMMYFUNCTION("""COMPUTED_VALUE"""),18)</f>
        <v>18</v>
      </c>
      <c r="N16" s="3">
        <f ca="1">IFERROR(__xludf.DUMMYFUNCTION("""COMPUTED_VALUE"""),13)</f>
        <v>13</v>
      </c>
      <c r="O16" s="3">
        <f ca="1">IFERROR(__xludf.DUMMYFUNCTION("""COMPUTED_VALUE"""),3)</f>
        <v>3</v>
      </c>
      <c r="P16" s="3">
        <f ca="1">IFERROR(__xludf.DUMMYFUNCTION("""COMPUTED_VALUE"""),10)</f>
        <v>10</v>
      </c>
      <c r="Q16" s="8">
        <f t="shared" ca="1" si="0"/>
        <v>94.827586206896555</v>
      </c>
    </row>
    <row r="17" spans="1:17" x14ac:dyDescent="0.25">
      <c r="A17" s="9">
        <v>15</v>
      </c>
      <c r="B17" s="6" t="s">
        <v>64</v>
      </c>
      <c r="C17" s="7">
        <v>3202015</v>
      </c>
      <c r="D17" s="6" t="s">
        <v>65</v>
      </c>
      <c r="E17" s="6" t="s">
        <v>19</v>
      </c>
      <c r="F17" s="6" t="s">
        <v>20</v>
      </c>
      <c r="G17" s="6" t="s">
        <v>21</v>
      </c>
      <c r="H17" s="6" t="s">
        <v>22</v>
      </c>
      <c r="I17" s="6" t="s">
        <v>23</v>
      </c>
      <c r="J17" s="6" t="s">
        <v>66</v>
      </c>
      <c r="K17" s="7">
        <v>9834108010</v>
      </c>
      <c r="L17" s="3">
        <f ca="1">IFERROR(__xludf.DUMMYFUNCTION("""COMPUTED_VALUE"""),6)</f>
        <v>6</v>
      </c>
      <c r="M17" s="3">
        <f ca="1">IFERROR(__xludf.DUMMYFUNCTION("""COMPUTED_VALUE"""),13)</f>
        <v>13</v>
      </c>
      <c r="N17" s="3">
        <f ca="1">IFERROR(__xludf.DUMMYFUNCTION("""COMPUTED_VALUE"""),13)</f>
        <v>13</v>
      </c>
      <c r="O17" s="3">
        <f ca="1">IFERROR(__xludf.DUMMYFUNCTION("""COMPUTED_VALUE"""),2)</f>
        <v>2</v>
      </c>
      <c r="P17" s="3">
        <f ca="1">IFERROR(__xludf.DUMMYFUNCTION("""COMPUTED_VALUE"""),5)</f>
        <v>5</v>
      </c>
      <c r="Q17" s="8">
        <f t="shared" ca="1" si="0"/>
        <v>67.241379310344826</v>
      </c>
    </row>
    <row r="18" spans="1:17" x14ac:dyDescent="0.25">
      <c r="A18" s="9">
        <v>16</v>
      </c>
      <c r="B18" s="6" t="s">
        <v>67</v>
      </c>
      <c r="C18" s="7">
        <v>3202016</v>
      </c>
      <c r="D18" s="6" t="s">
        <v>68</v>
      </c>
      <c r="E18" s="6" t="s">
        <v>19</v>
      </c>
      <c r="F18" s="6" t="s">
        <v>20</v>
      </c>
      <c r="G18" s="6" t="s">
        <v>21</v>
      </c>
      <c r="H18" s="6" t="s">
        <v>22</v>
      </c>
      <c r="I18" s="6" t="s">
        <v>23</v>
      </c>
      <c r="J18" s="6" t="s">
        <v>69</v>
      </c>
      <c r="K18" s="7">
        <v>9359679282</v>
      </c>
      <c r="L18" s="3">
        <f ca="1">IFERROR(__xludf.DUMMYFUNCTION("""COMPUTED_VALUE"""),5)</f>
        <v>5</v>
      </c>
      <c r="M18" s="3">
        <f ca="1">IFERROR(__xludf.DUMMYFUNCTION("""COMPUTED_VALUE"""),1)</f>
        <v>1</v>
      </c>
      <c r="N18" s="3">
        <f ca="1">IFERROR(__xludf.DUMMYFUNCTION("""COMPUTED_VALUE"""),0)</f>
        <v>0</v>
      </c>
      <c r="O18" s="3">
        <f ca="1">IFERROR(__xludf.DUMMYFUNCTION("""COMPUTED_VALUE"""),0)</f>
        <v>0</v>
      </c>
      <c r="P18" s="3">
        <f ca="1">IFERROR(__xludf.DUMMYFUNCTION("""COMPUTED_VALUE"""),0)</f>
        <v>0</v>
      </c>
      <c r="Q18" s="8">
        <f t="shared" ca="1" si="0"/>
        <v>10.344827586206897</v>
      </c>
    </row>
    <row r="19" spans="1:17" x14ac:dyDescent="0.25">
      <c r="A19" s="9">
        <v>17</v>
      </c>
      <c r="B19" s="6" t="s">
        <v>70</v>
      </c>
      <c r="C19" s="7">
        <v>3202017</v>
      </c>
      <c r="D19" s="6" t="s">
        <v>71</v>
      </c>
      <c r="E19" s="6" t="s">
        <v>19</v>
      </c>
      <c r="F19" s="6" t="s">
        <v>20</v>
      </c>
      <c r="G19" s="6" t="s">
        <v>21</v>
      </c>
      <c r="H19" s="6" t="s">
        <v>22</v>
      </c>
      <c r="I19" s="6" t="s">
        <v>23</v>
      </c>
      <c r="J19" s="6" t="s">
        <v>72</v>
      </c>
      <c r="K19" s="7">
        <v>8830934927</v>
      </c>
      <c r="L19" s="3">
        <f ca="1">IFERROR(__xludf.DUMMYFUNCTION("""COMPUTED_VALUE"""),6)</f>
        <v>6</v>
      </c>
      <c r="M19" s="3">
        <f ca="1">IFERROR(__xludf.DUMMYFUNCTION("""COMPUTED_VALUE"""),16)</f>
        <v>16</v>
      </c>
      <c r="N19" s="3">
        <f ca="1">IFERROR(__xludf.DUMMYFUNCTION("""COMPUTED_VALUE"""),11)</f>
        <v>11</v>
      </c>
      <c r="O19" s="3">
        <f ca="1">IFERROR(__xludf.DUMMYFUNCTION("""COMPUTED_VALUE"""),2)</f>
        <v>2</v>
      </c>
      <c r="P19" s="3">
        <f ca="1">IFERROR(__xludf.DUMMYFUNCTION("""COMPUTED_VALUE"""),5)</f>
        <v>5</v>
      </c>
      <c r="Q19" s="8">
        <f t="shared" ca="1" si="0"/>
        <v>68.965517241379317</v>
      </c>
    </row>
    <row r="20" spans="1:17" x14ac:dyDescent="0.25">
      <c r="A20" s="9">
        <v>18</v>
      </c>
      <c r="B20" s="6" t="s">
        <v>73</v>
      </c>
      <c r="C20" s="7">
        <v>3202018</v>
      </c>
      <c r="D20" s="6" t="s">
        <v>74</v>
      </c>
      <c r="E20" s="6" t="s">
        <v>19</v>
      </c>
      <c r="F20" s="6" t="s">
        <v>20</v>
      </c>
      <c r="G20" s="6" t="s">
        <v>21</v>
      </c>
      <c r="H20" s="6" t="s">
        <v>22</v>
      </c>
      <c r="I20" s="6" t="s">
        <v>22</v>
      </c>
      <c r="J20" s="6" t="s">
        <v>75</v>
      </c>
      <c r="K20" s="7">
        <v>7522960096</v>
      </c>
      <c r="L20" s="3">
        <f ca="1">IFERROR(__xludf.DUMMYFUNCTION("""COMPUTED_VALUE"""),8)</f>
        <v>8</v>
      </c>
      <c r="M20" s="3">
        <f ca="1">IFERROR(__xludf.DUMMYFUNCTION("""COMPUTED_VALUE"""),18)</f>
        <v>18</v>
      </c>
      <c r="N20" s="3">
        <f ca="1">IFERROR(__xludf.DUMMYFUNCTION("""COMPUTED_VALUE"""),12)</f>
        <v>12</v>
      </c>
      <c r="O20" s="3">
        <f ca="1">IFERROR(__xludf.DUMMYFUNCTION("""COMPUTED_VALUE"""),2)</f>
        <v>2</v>
      </c>
      <c r="P20" s="3">
        <f ca="1">IFERROR(__xludf.DUMMYFUNCTION("""COMPUTED_VALUE"""),6)</f>
        <v>6</v>
      </c>
      <c r="Q20" s="8">
        <f t="shared" ca="1" si="0"/>
        <v>79.310344827586206</v>
      </c>
    </row>
    <row r="21" spans="1:17" x14ac:dyDescent="0.25">
      <c r="A21" s="9">
        <v>19</v>
      </c>
      <c r="B21" s="6" t="s">
        <v>76</v>
      </c>
      <c r="C21" s="7">
        <v>3202019</v>
      </c>
      <c r="D21" s="6" t="s">
        <v>77</v>
      </c>
      <c r="E21" s="6" t="s">
        <v>19</v>
      </c>
      <c r="F21" s="6" t="s">
        <v>20</v>
      </c>
      <c r="G21" s="6" t="s">
        <v>21</v>
      </c>
      <c r="H21" s="6" t="s">
        <v>22</v>
      </c>
      <c r="I21" s="6" t="s">
        <v>22</v>
      </c>
      <c r="J21" s="6" t="s">
        <v>78</v>
      </c>
      <c r="K21" s="7">
        <v>7038163624</v>
      </c>
      <c r="L21" s="3">
        <f ca="1">IFERROR(__xludf.DUMMYFUNCTION("""COMPUTED_VALUE"""),10)</f>
        <v>10</v>
      </c>
      <c r="M21" s="3">
        <f ca="1">IFERROR(__xludf.DUMMYFUNCTION("""COMPUTED_VALUE"""),18)</f>
        <v>18</v>
      </c>
      <c r="N21" s="3">
        <f ca="1">IFERROR(__xludf.DUMMYFUNCTION("""COMPUTED_VALUE"""),13)</f>
        <v>13</v>
      </c>
      <c r="O21" s="3">
        <f ca="1">IFERROR(__xludf.DUMMYFUNCTION("""COMPUTED_VALUE"""),1)</f>
        <v>1</v>
      </c>
      <c r="P21" s="3">
        <f ca="1">IFERROR(__xludf.DUMMYFUNCTION("""COMPUTED_VALUE"""),9)</f>
        <v>9</v>
      </c>
      <c r="Q21" s="8">
        <f t="shared" ca="1" si="0"/>
        <v>87.931034482758619</v>
      </c>
    </row>
    <row r="22" spans="1:17" x14ac:dyDescent="0.25">
      <c r="A22" s="9">
        <v>20</v>
      </c>
      <c r="B22" s="6" t="s">
        <v>79</v>
      </c>
      <c r="C22" s="7">
        <v>3202020</v>
      </c>
      <c r="D22" s="6" t="s">
        <v>80</v>
      </c>
      <c r="E22" s="6" t="s">
        <v>19</v>
      </c>
      <c r="F22" s="6" t="s">
        <v>20</v>
      </c>
      <c r="G22" s="6" t="s">
        <v>21</v>
      </c>
      <c r="H22" s="6" t="s">
        <v>22</v>
      </c>
      <c r="I22" s="6" t="s">
        <v>22</v>
      </c>
      <c r="J22" s="6" t="s">
        <v>81</v>
      </c>
      <c r="K22" s="7">
        <v>8830330783</v>
      </c>
      <c r="L22" s="3">
        <f ca="1">IFERROR(__xludf.DUMMYFUNCTION("""COMPUTED_VALUE"""),9)</f>
        <v>9</v>
      </c>
      <c r="M22" s="3">
        <f ca="1">IFERROR(__xludf.DUMMYFUNCTION("""COMPUTED_VALUE"""),17)</f>
        <v>17</v>
      </c>
      <c r="N22" s="3">
        <f ca="1">IFERROR(__xludf.DUMMYFUNCTION("""COMPUTED_VALUE"""),9)</f>
        <v>9</v>
      </c>
      <c r="O22" s="3">
        <f ca="1">IFERROR(__xludf.DUMMYFUNCTION("""COMPUTED_VALUE"""),1)</f>
        <v>1</v>
      </c>
      <c r="P22" s="3">
        <f ca="1">IFERROR(__xludf.DUMMYFUNCTION("""COMPUTED_VALUE"""),7)</f>
        <v>7</v>
      </c>
      <c r="Q22" s="8">
        <f t="shared" ca="1" si="0"/>
        <v>74.137931034482762</v>
      </c>
    </row>
    <row r="23" spans="1:17" x14ac:dyDescent="0.25">
      <c r="A23" s="9">
        <v>21</v>
      </c>
      <c r="B23" s="6" t="s">
        <v>82</v>
      </c>
      <c r="C23" s="7">
        <v>3202021</v>
      </c>
      <c r="D23" s="6" t="s">
        <v>83</v>
      </c>
      <c r="E23" s="6" t="s">
        <v>19</v>
      </c>
      <c r="F23" s="6" t="s">
        <v>20</v>
      </c>
      <c r="G23" s="6" t="s">
        <v>21</v>
      </c>
      <c r="H23" s="6" t="s">
        <v>22</v>
      </c>
      <c r="I23" s="6" t="s">
        <v>22</v>
      </c>
      <c r="J23" s="6" t="s">
        <v>84</v>
      </c>
      <c r="K23" s="7">
        <v>9096699800</v>
      </c>
      <c r="L23" s="3">
        <f ca="1">IFERROR(__xludf.DUMMYFUNCTION("""COMPUTED_VALUE"""),0)</f>
        <v>0</v>
      </c>
      <c r="M23" s="3">
        <f ca="1">IFERROR(__xludf.DUMMYFUNCTION("""COMPUTED_VALUE"""),2)</f>
        <v>2</v>
      </c>
      <c r="N23" s="3">
        <f ca="1">IFERROR(__xludf.DUMMYFUNCTION("""COMPUTED_VALUE"""),0)</f>
        <v>0</v>
      </c>
      <c r="O23" s="3">
        <f ca="1">IFERROR(__xludf.DUMMYFUNCTION("""COMPUTED_VALUE"""),0)</f>
        <v>0</v>
      </c>
      <c r="P23" s="3">
        <f ca="1">IFERROR(__xludf.DUMMYFUNCTION("""COMPUTED_VALUE"""),0)</f>
        <v>0</v>
      </c>
      <c r="Q23" s="8">
        <f t="shared" ca="1" si="0"/>
        <v>3.4482758620689653</v>
      </c>
    </row>
    <row r="24" spans="1:17" x14ac:dyDescent="0.25">
      <c r="A24" s="9">
        <v>22</v>
      </c>
      <c r="B24" s="6" t="s">
        <v>85</v>
      </c>
      <c r="C24" s="7">
        <v>3202022</v>
      </c>
      <c r="D24" s="6" t="s">
        <v>86</v>
      </c>
      <c r="E24" s="6" t="s">
        <v>19</v>
      </c>
      <c r="F24" s="6" t="s">
        <v>20</v>
      </c>
      <c r="G24" s="6" t="s">
        <v>21</v>
      </c>
      <c r="H24" s="6" t="s">
        <v>22</v>
      </c>
      <c r="I24" s="6" t="s">
        <v>22</v>
      </c>
      <c r="J24" s="6" t="s">
        <v>87</v>
      </c>
      <c r="K24" s="7">
        <v>7972733927</v>
      </c>
      <c r="L24" s="3">
        <f ca="1">IFERROR(__xludf.DUMMYFUNCTION("""COMPUTED_VALUE"""),10)</f>
        <v>10</v>
      </c>
      <c r="M24" s="3">
        <f ca="1">IFERROR(__xludf.DUMMYFUNCTION("""COMPUTED_VALUE"""),18)</f>
        <v>18</v>
      </c>
      <c r="N24" s="3">
        <f ca="1">IFERROR(__xludf.DUMMYFUNCTION("""COMPUTED_VALUE"""),13)</f>
        <v>13</v>
      </c>
      <c r="O24" s="3">
        <f ca="1">IFERROR(__xludf.DUMMYFUNCTION("""COMPUTED_VALUE"""),3)</f>
        <v>3</v>
      </c>
      <c r="P24" s="3">
        <f ca="1">IFERROR(__xludf.DUMMYFUNCTION("""COMPUTED_VALUE"""),9)</f>
        <v>9</v>
      </c>
      <c r="Q24" s="8">
        <f t="shared" ca="1" si="0"/>
        <v>91.379310344827587</v>
      </c>
    </row>
    <row r="25" spans="1:17" x14ac:dyDescent="0.25">
      <c r="A25" s="9">
        <v>23</v>
      </c>
      <c r="B25" s="6" t="s">
        <v>88</v>
      </c>
      <c r="C25" s="7">
        <v>3202023</v>
      </c>
      <c r="D25" s="6" t="s">
        <v>89</v>
      </c>
      <c r="E25" s="6" t="s">
        <v>19</v>
      </c>
      <c r="F25" s="6" t="s">
        <v>20</v>
      </c>
      <c r="G25" s="6" t="s">
        <v>21</v>
      </c>
      <c r="H25" s="6" t="s">
        <v>22</v>
      </c>
      <c r="I25" s="6" t="s">
        <v>22</v>
      </c>
      <c r="J25" s="6" t="s">
        <v>90</v>
      </c>
      <c r="K25" s="7">
        <v>9309884065</v>
      </c>
      <c r="L25" s="3">
        <f ca="1">IFERROR(__xludf.DUMMYFUNCTION("""COMPUTED_VALUE"""),6)</f>
        <v>6</v>
      </c>
      <c r="M25" s="3">
        <f ca="1">IFERROR(__xludf.DUMMYFUNCTION("""COMPUTED_VALUE"""),17)</f>
        <v>17</v>
      </c>
      <c r="N25" s="3">
        <f ca="1">IFERROR(__xludf.DUMMYFUNCTION("""COMPUTED_VALUE"""),9)</f>
        <v>9</v>
      </c>
      <c r="O25" s="3">
        <f ca="1">IFERROR(__xludf.DUMMYFUNCTION("""COMPUTED_VALUE"""),3)</f>
        <v>3</v>
      </c>
      <c r="P25" s="3">
        <f ca="1">IFERROR(__xludf.DUMMYFUNCTION("""COMPUTED_VALUE"""),7)</f>
        <v>7</v>
      </c>
      <c r="Q25" s="8">
        <f t="shared" ca="1" si="0"/>
        <v>72.41379310344827</v>
      </c>
    </row>
    <row r="26" spans="1:17" x14ac:dyDescent="0.25">
      <c r="A26" s="9">
        <v>24</v>
      </c>
      <c r="B26" s="6" t="s">
        <v>91</v>
      </c>
      <c r="C26" s="7">
        <v>3202024</v>
      </c>
      <c r="D26" s="6" t="s">
        <v>92</v>
      </c>
      <c r="E26" s="6" t="s">
        <v>19</v>
      </c>
      <c r="F26" s="6" t="s">
        <v>20</v>
      </c>
      <c r="G26" s="6" t="s">
        <v>21</v>
      </c>
      <c r="H26" s="6" t="s">
        <v>22</v>
      </c>
      <c r="I26" s="6" t="s">
        <v>22</v>
      </c>
      <c r="J26" s="6" t="s">
        <v>93</v>
      </c>
      <c r="K26" s="7">
        <v>7020090572</v>
      </c>
      <c r="L26" s="3">
        <f ca="1">IFERROR(__xludf.DUMMYFUNCTION("""COMPUTED_VALUE"""),9)</f>
        <v>9</v>
      </c>
      <c r="M26" s="3">
        <f ca="1">IFERROR(__xludf.DUMMYFUNCTION("""COMPUTED_VALUE"""),16)</f>
        <v>16</v>
      </c>
      <c r="N26" s="3">
        <f ca="1">IFERROR(__xludf.DUMMYFUNCTION("""COMPUTED_VALUE"""),11)</f>
        <v>11</v>
      </c>
      <c r="O26" s="3">
        <f ca="1">IFERROR(__xludf.DUMMYFUNCTION("""COMPUTED_VALUE"""),1)</f>
        <v>1</v>
      </c>
      <c r="P26" s="3">
        <f ca="1">IFERROR(__xludf.DUMMYFUNCTION("""COMPUTED_VALUE"""),5)</f>
        <v>5</v>
      </c>
      <c r="Q26" s="8">
        <f t="shared" ca="1" si="0"/>
        <v>72.41379310344827</v>
      </c>
    </row>
    <row r="27" spans="1:17" x14ac:dyDescent="0.25">
      <c r="A27" s="9">
        <v>25</v>
      </c>
      <c r="B27" s="6" t="s">
        <v>94</v>
      </c>
      <c r="C27" s="7">
        <v>3202025</v>
      </c>
      <c r="D27" s="6" t="s">
        <v>95</v>
      </c>
      <c r="E27" s="6" t="s">
        <v>19</v>
      </c>
      <c r="F27" s="6" t="s">
        <v>20</v>
      </c>
      <c r="G27" s="6" t="s">
        <v>21</v>
      </c>
      <c r="H27" s="6" t="s">
        <v>22</v>
      </c>
      <c r="I27" s="6" t="s">
        <v>22</v>
      </c>
      <c r="J27" s="6" t="s">
        <v>96</v>
      </c>
      <c r="K27" s="7">
        <v>8149901399</v>
      </c>
      <c r="L27" s="3">
        <f ca="1">IFERROR(__xludf.DUMMYFUNCTION("""COMPUTED_VALUE"""),7)</f>
        <v>7</v>
      </c>
      <c r="M27" s="3">
        <f ca="1">IFERROR(__xludf.DUMMYFUNCTION("""COMPUTED_VALUE"""),17)</f>
        <v>17</v>
      </c>
      <c r="N27" s="3">
        <f ca="1">IFERROR(__xludf.DUMMYFUNCTION("""COMPUTED_VALUE"""),13)</f>
        <v>13</v>
      </c>
      <c r="O27" s="3">
        <f ca="1">IFERROR(__xludf.DUMMYFUNCTION("""COMPUTED_VALUE"""),1)</f>
        <v>1</v>
      </c>
      <c r="P27" s="3">
        <f ca="1">IFERROR(__xludf.DUMMYFUNCTION("""COMPUTED_VALUE"""),7)</f>
        <v>7</v>
      </c>
      <c r="Q27" s="8">
        <f t="shared" ca="1" si="0"/>
        <v>77.58620689655173</v>
      </c>
    </row>
    <row r="28" spans="1:17" x14ac:dyDescent="0.25">
      <c r="A28" s="9">
        <v>26</v>
      </c>
      <c r="B28" s="6" t="s">
        <v>97</v>
      </c>
      <c r="C28" s="7">
        <v>3202026</v>
      </c>
      <c r="D28" s="6" t="s">
        <v>98</v>
      </c>
      <c r="E28" s="6" t="s">
        <v>19</v>
      </c>
      <c r="F28" s="6" t="s">
        <v>20</v>
      </c>
      <c r="G28" s="6" t="s">
        <v>21</v>
      </c>
      <c r="H28" s="6" t="s">
        <v>22</v>
      </c>
      <c r="I28" s="6" t="s">
        <v>22</v>
      </c>
      <c r="J28" s="6" t="s">
        <v>99</v>
      </c>
      <c r="K28" s="7">
        <v>8975685925</v>
      </c>
      <c r="L28" s="3">
        <f ca="1">IFERROR(__xludf.DUMMYFUNCTION("""COMPUTED_VALUE"""),6)</f>
        <v>6</v>
      </c>
      <c r="M28" s="3">
        <f ca="1">IFERROR(__xludf.DUMMYFUNCTION("""COMPUTED_VALUE"""),15)</f>
        <v>15</v>
      </c>
      <c r="N28" s="3">
        <f ca="1">IFERROR(__xludf.DUMMYFUNCTION("""COMPUTED_VALUE"""),8)</f>
        <v>8</v>
      </c>
      <c r="O28" s="3">
        <f ca="1">IFERROR(__xludf.DUMMYFUNCTION("""COMPUTED_VALUE"""),1)</f>
        <v>1</v>
      </c>
      <c r="P28" s="3">
        <f ca="1">IFERROR(__xludf.DUMMYFUNCTION("""COMPUTED_VALUE"""),7)</f>
        <v>7</v>
      </c>
      <c r="Q28" s="8">
        <f t="shared" ca="1" si="0"/>
        <v>63.793103448275865</v>
      </c>
    </row>
    <row r="29" spans="1:17" x14ac:dyDescent="0.25">
      <c r="A29" s="9">
        <v>27</v>
      </c>
      <c r="B29" s="6" t="s">
        <v>100</v>
      </c>
      <c r="C29" s="7">
        <v>3202027</v>
      </c>
      <c r="D29" s="6" t="s">
        <v>101</v>
      </c>
      <c r="E29" s="6" t="s">
        <v>19</v>
      </c>
      <c r="F29" s="6" t="s">
        <v>20</v>
      </c>
      <c r="G29" s="6" t="s">
        <v>21</v>
      </c>
      <c r="H29" s="6" t="s">
        <v>22</v>
      </c>
      <c r="I29" s="6" t="s">
        <v>22</v>
      </c>
      <c r="J29" s="6" t="s">
        <v>102</v>
      </c>
      <c r="K29" s="7">
        <v>8830993836</v>
      </c>
      <c r="L29" s="3">
        <f ca="1">IFERROR(__xludf.DUMMYFUNCTION("""COMPUTED_VALUE"""),10)</f>
        <v>10</v>
      </c>
      <c r="M29" s="3">
        <f ca="1">IFERROR(__xludf.DUMMYFUNCTION("""COMPUTED_VALUE"""),15)</f>
        <v>15</v>
      </c>
      <c r="N29" s="3">
        <f ca="1">IFERROR(__xludf.DUMMYFUNCTION("""COMPUTED_VALUE"""),11)</f>
        <v>11</v>
      </c>
      <c r="O29" s="3">
        <f ca="1">IFERROR(__xludf.DUMMYFUNCTION("""COMPUTED_VALUE"""),3)</f>
        <v>3</v>
      </c>
      <c r="P29" s="3">
        <f ca="1">IFERROR(__xludf.DUMMYFUNCTION("""COMPUTED_VALUE"""),8)</f>
        <v>8</v>
      </c>
      <c r="Q29" s="8">
        <f t="shared" ca="1" si="0"/>
        <v>81.034482758620683</v>
      </c>
    </row>
    <row r="30" spans="1:17" x14ac:dyDescent="0.25">
      <c r="A30" s="9">
        <v>28</v>
      </c>
      <c r="B30" s="6" t="s">
        <v>103</v>
      </c>
      <c r="C30" s="7">
        <v>3202028</v>
      </c>
      <c r="D30" s="6" t="s">
        <v>104</v>
      </c>
      <c r="E30" s="6" t="s">
        <v>19</v>
      </c>
      <c r="F30" s="6" t="s">
        <v>20</v>
      </c>
      <c r="G30" s="6" t="s">
        <v>21</v>
      </c>
      <c r="H30" s="6" t="s">
        <v>22</v>
      </c>
      <c r="I30" s="6" t="s">
        <v>22</v>
      </c>
      <c r="J30" s="6" t="s">
        <v>105</v>
      </c>
      <c r="K30" s="7">
        <v>7414912622</v>
      </c>
      <c r="L30" s="3">
        <f ca="1">IFERROR(__xludf.DUMMYFUNCTION("""COMPUTED_VALUE"""),9)</f>
        <v>9</v>
      </c>
      <c r="M30" s="3">
        <f ca="1">IFERROR(__xludf.DUMMYFUNCTION("""COMPUTED_VALUE"""),14)</f>
        <v>14</v>
      </c>
      <c r="N30" s="3">
        <f ca="1">IFERROR(__xludf.DUMMYFUNCTION("""COMPUTED_VALUE"""),12)</f>
        <v>12</v>
      </c>
      <c r="O30" s="3">
        <f ca="1">IFERROR(__xludf.DUMMYFUNCTION("""COMPUTED_VALUE"""),2)</f>
        <v>2</v>
      </c>
      <c r="P30" s="3">
        <f ca="1">IFERROR(__xludf.DUMMYFUNCTION("""COMPUTED_VALUE"""),5)</f>
        <v>5</v>
      </c>
      <c r="Q30" s="8">
        <f t="shared" ca="1" si="0"/>
        <v>72.41379310344827</v>
      </c>
    </row>
    <row r="31" spans="1:17" x14ac:dyDescent="0.25">
      <c r="A31" s="9">
        <v>29</v>
      </c>
      <c r="B31" s="6" t="s">
        <v>106</v>
      </c>
      <c r="C31" s="7">
        <v>3202029</v>
      </c>
      <c r="D31" s="6" t="s">
        <v>107</v>
      </c>
      <c r="E31" s="6" t="s">
        <v>19</v>
      </c>
      <c r="F31" s="6" t="s">
        <v>20</v>
      </c>
      <c r="G31" s="6" t="s">
        <v>21</v>
      </c>
      <c r="H31" s="6" t="s">
        <v>22</v>
      </c>
      <c r="I31" s="6" t="s">
        <v>22</v>
      </c>
      <c r="J31" s="6" t="s">
        <v>108</v>
      </c>
      <c r="K31" s="7">
        <v>7261937179</v>
      </c>
      <c r="L31" s="3">
        <f ca="1">IFERROR(__xludf.DUMMYFUNCTION("""COMPUTED_VALUE"""),7)</f>
        <v>7</v>
      </c>
      <c r="M31" s="3">
        <f ca="1">IFERROR(__xludf.DUMMYFUNCTION("""COMPUTED_VALUE"""),17)</f>
        <v>17</v>
      </c>
      <c r="N31" s="3">
        <f ca="1">IFERROR(__xludf.DUMMYFUNCTION("""COMPUTED_VALUE"""),12)</f>
        <v>12</v>
      </c>
      <c r="O31" s="3">
        <f ca="1">IFERROR(__xludf.DUMMYFUNCTION("""COMPUTED_VALUE"""),3)</f>
        <v>3</v>
      </c>
      <c r="P31" s="3">
        <f ca="1">IFERROR(__xludf.DUMMYFUNCTION("""COMPUTED_VALUE"""),6)</f>
        <v>6</v>
      </c>
      <c r="Q31" s="8">
        <f t="shared" ca="1" si="0"/>
        <v>77.58620689655173</v>
      </c>
    </row>
    <row r="32" spans="1:17" x14ac:dyDescent="0.25">
      <c r="A32" s="9">
        <v>30</v>
      </c>
      <c r="B32" s="6" t="s">
        <v>109</v>
      </c>
      <c r="C32" s="7">
        <v>3202030</v>
      </c>
      <c r="D32" s="6" t="s">
        <v>110</v>
      </c>
      <c r="E32" s="6" t="s">
        <v>19</v>
      </c>
      <c r="F32" s="6" t="s">
        <v>20</v>
      </c>
      <c r="G32" s="6" t="s">
        <v>21</v>
      </c>
      <c r="H32" s="6" t="s">
        <v>22</v>
      </c>
      <c r="I32" s="6" t="s">
        <v>22</v>
      </c>
      <c r="J32" s="6" t="s">
        <v>111</v>
      </c>
      <c r="K32" s="7">
        <v>7887351731</v>
      </c>
      <c r="L32" s="3">
        <f ca="1">IFERROR(__xludf.DUMMYFUNCTION("""COMPUTED_VALUE"""),11)</f>
        <v>11</v>
      </c>
      <c r="M32" s="3">
        <f ca="1">IFERROR(__xludf.DUMMYFUNCTION("""COMPUTED_VALUE"""),19)</f>
        <v>19</v>
      </c>
      <c r="N32" s="3">
        <f ca="1">IFERROR(__xludf.DUMMYFUNCTION("""COMPUTED_VALUE"""),13)</f>
        <v>13</v>
      </c>
      <c r="O32" s="3">
        <f ca="1">IFERROR(__xludf.DUMMYFUNCTION("""COMPUTED_VALUE"""),3)</f>
        <v>3</v>
      </c>
      <c r="P32" s="3">
        <f ca="1">IFERROR(__xludf.DUMMYFUNCTION("""COMPUTED_VALUE"""),9)</f>
        <v>9</v>
      </c>
      <c r="Q32" s="8">
        <f t="shared" ca="1" si="0"/>
        <v>94.827586206896555</v>
      </c>
    </row>
    <row r="33" spans="1:17" x14ac:dyDescent="0.25">
      <c r="A33" s="9">
        <v>31</v>
      </c>
      <c r="B33" s="6" t="s">
        <v>112</v>
      </c>
      <c r="C33" s="7">
        <v>3202031</v>
      </c>
      <c r="D33" s="6" t="s">
        <v>113</v>
      </c>
      <c r="E33" s="6" t="s">
        <v>19</v>
      </c>
      <c r="F33" s="6" t="s">
        <v>20</v>
      </c>
      <c r="G33" s="6" t="s">
        <v>21</v>
      </c>
      <c r="H33" s="6" t="s">
        <v>22</v>
      </c>
      <c r="I33" s="6" t="s">
        <v>22</v>
      </c>
      <c r="J33" s="6" t="s">
        <v>114</v>
      </c>
      <c r="K33" s="7">
        <v>7757928720</v>
      </c>
      <c r="L33" s="3">
        <f ca="1">IFERROR(__xludf.DUMMYFUNCTION("""COMPUTED_VALUE"""),10)</f>
        <v>10</v>
      </c>
      <c r="M33" s="3">
        <f ca="1">IFERROR(__xludf.DUMMYFUNCTION("""COMPUTED_VALUE"""),19)</f>
        <v>19</v>
      </c>
      <c r="N33" s="3">
        <f ca="1">IFERROR(__xludf.DUMMYFUNCTION("""COMPUTED_VALUE"""),13)</f>
        <v>13</v>
      </c>
      <c r="O33" s="3">
        <f ca="1">IFERROR(__xludf.DUMMYFUNCTION("""COMPUTED_VALUE"""),0)</f>
        <v>0</v>
      </c>
      <c r="P33" s="3">
        <f ca="1">IFERROR(__xludf.DUMMYFUNCTION("""COMPUTED_VALUE"""),9)</f>
        <v>9</v>
      </c>
      <c r="Q33" s="8">
        <f t="shared" ca="1" si="0"/>
        <v>87.931034482758619</v>
      </c>
    </row>
    <row r="34" spans="1:17" x14ac:dyDescent="0.25">
      <c r="A34" s="9">
        <v>32</v>
      </c>
      <c r="B34" s="6" t="s">
        <v>115</v>
      </c>
      <c r="C34" s="7">
        <v>3202032</v>
      </c>
      <c r="D34" s="6" t="s">
        <v>116</v>
      </c>
      <c r="E34" s="6" t="s">
        <v>19</v>
      </c>
      <c r="F34" s="6" t="s">
        <v>20</v>
      </c>
      <c r="G34" s="6" t="s">
        <v>21</v>
      </c>
      <c r="H34" s="6" t="s">
        <v>22</v>
      </c>
      <c r="I34" s="6" t="s">
        <v>22</v>
      </c>
      <c r="J34" s="6" t="s">
        <v>117</v>
      </c>
      <c r="K34" s="7">
        <v>8888541155</v>
      </c>
      <c r="L34" s="3">
        <f ca="1">IFERROR(__xludf.DUMMYFUNCTION("""COMPUTED_VALUE"""),9)</f>
        <v>9</v>
      </c>
      <c r="M34" s="3">
        <f ca="1">IFERROR(__xludf.DUMMYFUNCTION("""COMPUTED_VALUE"""),18)</f>
        <v>18</v>
      </c>
      <c r="N34" s="3">
        <f ca="1">IFERROR(__xludf.DUMMYFUNCTION("""COMPUTED_VALUE"""),13)</f>
        <v>13</v>
      </c>
      <c r="O34" s="3">
        <f ca="1">IFERROR(__xludf.DUMMYFUNCTION("""COMPUTED_VALUE"""),3)</f>
        <v>3</v>
      </c>
      <c r="P34" s="3">
        <f ca="1">IFERROR(__xludf.DUMMYFUNCTION("""COMPUTED_VALUE"""),9)</f>
        <v>9</v>
      </c>
      <c r="Q34" s="8">
        <f t="shared" ca="1" si="0"/>
        <v>89.65517241379311</v>
      </c>
    </row>
    <row r="35" spans="1:17" x14ac:dyDescent="0.25">
      <c r="A35" s="9">
        <v>33</v>
      </c>
      <c r="B35" s="6" t="s">
        <v>118</v>
      </c>
      <c r="C35" s="7">
        <v>3202033</v>
      </c>
      <c r="D35" s="6" t="s">
        <v>119</v>
      </c>
      <c r="E35" s="6" t="s">
        <v>19</v>
      </c>
      <c r="F35" s="6" t="s">
        <v>20</v>
      </c>
      <c r="G35" s="6" t="s">
        <v>21</v>
      </c>
      <c r="H35" s="6" t="s">
        <v>22</v>
      </c>
      <c r="I35" s="6" t="s">
        <v>22</v>
      </c>
      <c r="J35" s="6" t="s">
        <v>120</v>
      </c>
      <c r="K35" s="7">
        <v>7083735800</v>
      </c>
      <c r="L35" s="3">
        <f ca="1">IFERROR(__xludf.DUMMYFUNCTION("""COMPUTED_VALUE"""),10)</f>
        <v>10</v>
      </c>
      <c r="M35" s="3">
        <f ca="1">IFERROR(__xludf.DUMMYFUNCTION("""COMPUTED_VALUE"""),19)</f>
        <v>19</v>
      </c>
      <c r="N35" s="3">
        <f ca="1">IFERROR(__xludf.DUMMYFUNCTION("""COMPUTED_VALUE"""),12)</f>
        <v>12</v>
      </c>
      <c r="O35" s="3">
        <f ca="1">IFERROR(__xludf.DUMMYFUNCTION("""COMPUTED_VALUE"""),3)</f>
        <v>3</v>
      </c>
      <c r="P35" s="3">
        <f ca="1">IFERROR(__xludf.DUMMYFUNCTION("""COMPUTED_VALUE"""),6)</f>
        <v>6</v>
      </c>
      <c r="Q35" s="8">
        <f t="shared" ca="1" si="0"/>
        <v>86.206896551724142</v>
      </c>
    </row>
    <row r="36" spans="1:17" x14ac:dyDescent="0.25">
      <c r="A36" s="9">
        <v>34</v>
      </c>
      <c r="B36" s="6" t="s">
        <v>121</v>
      </c>
      <c r="C36" s="7">
        <v>3202034</v>
      </c>
      <c r="D36" s="6" t="s">
        <v>122</v>
      </c>
      <c r="E36" s="6" t="s">
        <v>19</v>
      </c>
      <c r="F36" s="6" t="s">
        <v>20</v>
      </c>
      <c r="G36" s="6" t="s">
        <v>21</v>
      </c>
      <c r="H36" s="6" t="s">
        <v>22</v>
      </c>
      <c r="I36" s="6" t="s">
        <v>22</v>
      </c>
      <c r="J36" s="6" t="s">
        <v>123</v>
      </c>
      <c r="K36" s="7">
        <v>9130084764</v>
      </c>
      <c r="L36" s="3">
        <f ca="1">IFERROR(__xludf.DUMMYFUNCTION("""COMPUTED_VALUE"""),8)</f>
        <v>8</v>
      </c>
      <c r="M36" s="3">
        <f ca="1">IFERROR(__xludf.DUMMYFUNCTION("""COMPUTED_VALUE"""),13)</f>
        <v>13</v>
      </c>
      <c r="N36" s="3">
        <f ca="1">IFERROR(__xludf.DUMMYFUNCTION("""COMPUTED_VALUE"""),12)</f>
        <v>12</v>
      </c>
      <c r="O36" s="3">
        <f ca="1">IFERROR(__xludf.DUMMYFUNCTION("""COMPUTED_VALUE"""),3)</f>
        <v>3</v>
      </c>
      <c r="P36" s="3">
        <f ca="1">IFERROR(__xludf.DUMMYFUNCTION("""COMPUTED_VALUE"""),8)</f>
        <v>8</v>
      </c>
      <c r="Q36" s="8">
        <f t="shared" ca="1" si="0"/>
        <v>75.862068965517238</v>
      </c>
    </row>
    <row r="37" spans="1:17" x14ac:dyDescent="0.25">
      <c r="A37" s="9">
        <v>35</v>
      </c>
      <c r="B37" s="6" t="s">
        <v>124</v>
      </c>
      <c r="C37" s="7">
        <v>3202035</v>
      </c>
      <c r="D37" s="6" t="s">
        <v>125</v>
      </c>
      <c r="E37" s="6" t="s">
        <v>19</v>
      </c>
      <c r="F37" s="6" t="s">
        <v>20</v>
      </c>
      <c r="G37" s="6" t="s">
        <v>21</v>
      </c>
      <c r="H37" s="6" t="s">
        <v>22</v>
      </c>
      <c r="I37" s="6" t="s">
        <v>126</v>
      </c>
      <c r="J37" s="6" t="s">
        <v>127</v>
      </c>
      <c r="K37" s="7">
        <v>9960622601</v>
      </c>
      <c r="L37" s="3">
        <f ca="1">IFERROR(__xludf.DUMMYFUNCTION("""COMPUTED_VALUE"""),3)</f>
        <v>3</v>
      </c>
      <c r="M37" s="3">
        <f ca="1">IFERROR(__xludf.DUMMYFUNCTION("""COMPUTED_VALUE"""),15)</f>
        <v>15</v>
      </c>
      <c r="N37" s="3">
        <f ca="1">IFERROR(__xludf.DUMMYFUNCTION("""COMPUTED_VALUE"""),9)</f>
        <v>9</v>
      </c>
      <c r="O37" s="3">
        <f ca="1">IFERROR(__xludf.DUMMYFUNCTION("""COMPUTED_VALUE"""),1)</f>
        <v>1</v>
      </c>
      <c r="P37" s="3">
        <f ca="1">IFERROR(__xludf.DUMMYFUNCTION("""COMPUTED_VALUE"""),4)</f>
        <v>4</v>
      </c>
      <c r="Q37" s="8">
        <f t="shared" ca="1" si="0"/>
        <v>55.172413793103445</v>
      </c>
    </row>
    <row r="38" spans="1:17" x14ac:dyDescent="0.25">
      <c r="A38" s="9">
        <v>36</v>
      </c>
      <c r="B38" s="6" t="s">
        <v>128</v>
      </c>
      <c r="C38" s="7">
        <v>3202036</v>
      </c>
      <c r="D38" s="6" t="s">
        <v>129</v>
      </c>
      <c r="E38" s="6" t="s">
        <v>19</v>
      </c>
      <c r="F38" s="6" t="s">
        <v>20</v>
      </c>
      <c r="G38" s="6" t="s">
        <v>21</v>
      </c>
      <c r="H38" s="6" t="s">
        <v>22</v>
      </c>
      <c r="I38" s="6" t="s">
        <v>126</v>
      </c>
      <c r="J38" s="6" t="s">
        <v>130</v>
      </c>
      <c r="K38" s="7">
        <v>7262021202</v>
      </c>
      <c r="L38" s="3">
        <f ca="1">IFERROR(__xludf.DUMMYFUNCTION("""COMPUTED_VALUE"""),6)</f>
        <v>6</v>
      </c>
      <c r="M38" s="3">
        <f ca="1">IFERROR(__xludf.DUMMYFUNCTION("""COMPUTED_VALUE"""),15)</f>
        <v>15</v>
      </c>
      <c r="N38" s="3">
        <f ca="1">IFERROR(__xludf.DUMMYFUNCTION("""COMPUTED_VALUE"""),8)</f>
        <v>8</v>
      </c>
      <c r="O38" s="3">
        <f ca="1">IFERROR(__xludf.DUMMYFUNCTION("""COMPUTED_VALUE"""),0)</f>
        <v>0</v>
      </c>
      <c r="P38" s="3">
        <f ca="1">IFERROR(__xludf.DUMMYFUNCTION("""COMPUTED_VALUE"""),4)</f>
        <v>4</v>
      </c>
      <c r="Q38" s="8">
        <f t="shared" ca="1" si="0"/>
        <v>56.896551724137929</v>
      </c>
    </row>
    <row r="39" spans="1:17" x14ac:dyDescent="0.25">
      <c r="A39" s="9">
        <v>37</v>
      </c>
      <c r="B39" s="6" t="s">
        <v>131</v>
      </c>
      <c r="C39" s="7">
        <v>3202037</v>
      </c>
      <c r="D39" s="6" t="s">
        <v>132</v>
      </c>
      <c r="E39" s="6" t="s">
        <v>19</v>
      </c>
      <c r="F39" s="6" t="s">
        <v>20</v>
      </c>
      <c r="G39" s="6" t="s">
        <v>21</v>
      </c>
      <c r="H39" s="6" t="s">
        <v>22</v>
      </c>
      <c r="I39" s="6" t="s">
        <v>126</v>
      </c>
      <c r="J39" s="6" t="s">
        <v>133</v>
      </c>
      <c r="K39" s="7">
        <v>7083578843</v>
      </c>
      <c r="L39" s="3">
        <f ca="1">IFERROR(__xludf.DUMMYFUNCTION("""COMPUTED_VALUE"""),0)</f>
        <v>0</v>
      </c>
      <c r="M39" s="3">
        <f ca="1">IFERROR(__xludf.DUMMYFUNCTION("""COMPUTED_VALUE"""),19)</f>
        <v>19</v>
      </c>
      <c r="N39" s="3">
        <f ca="1">IFERROR(__xludf.DUMMYFUNCTION("""COMPUTED_VALUE"""),13)</f>
        <v>13</v>
      </c>
      <c r="O39" s="3">
        <f ca="1">IFERROR(__xludf.DUMMYFUNCTION("""COMPUTED_VALUE"""),3)</f>
        <v>3</v>
      </c>
      <c r="P39" s="3">
        <f ca="1">IFERROR(__xludf.DUMMYFUNCTION("""COMPUTED_VALUE"""),8)</f>
        <v>8</v>
      </c>
      <c r="Q39" s="8">
        <f t="shared" ca="1" si="0"/>
        <v>74.137931034482762</v>
      </c>
    </row>
    <row r="40" spans="1:17" x14ac:dyDescent="0.25">
      <c r="A40" s="9">
        <v>38</v>
      </c>
      <c r="B40" s="6" t="s">
        <v>134</v>
      </c>
      <c r="C40" s="7">
        <v>3202038</v>
      </c>
      <c r="D40" s="6" t="s">
        <v>135</v>
      </c>
      <c r="E40" s="6" t="s">
        <v>19</v>
      </c>
      <c r="F40" s="6" t="s">
        <v>20</v>
      </c>
      <c r="G40" s="6" t="s">
        <v>21</v>
      </c>
      <c r="H40" s="6" t="s">
        <v>22</v>
      </c>
      <c r="I40" s="6" t="s">
        <v>126</v>
      </c>
      <c r="J40" s="6" t="s">
        <v>136</v>
      </c>
      <c r="K40" s="7">
        <v>8379012022</v>
      </c>
      <c r="L40" s="3">
        <f ca="1">IFERROR(__xludf.DUMMYFUNCTION("""COMPUTED_VALUE"""),1)</f>
        <v>1</v>
      </c>
      <c r="M40" s="3">
        <f ca="1">IFERROR(__xludf.DUMMYFUNCTION("""COMPUTED_VALUE"""),1)</f>
        <v>1</v>
      </c>
      <c r="N40" s="3">
        <f ca="1">IFERROR(__xludf.DUMMYFUNCTION("""COMPUTED_VALUE"""),1)</f>
        <v>1</v>
      </c>
      <c r="O40" s="3">
        <f ca="1">IFERROR(__xludf.DUMMYFUNCTION("""COMPUTED_VALUE"""),0)</f>
        <v>0</v>
      </c>
      <c r="P40" s="3">
        <f ca="1">IFERROR(__xludf.DUMMYFUNCTION("""COMPUTED_VALUE"""),0)</f>
        <v>0</v>
      </c>
      <c r="Q40" s="8">
        <f t="shared" ca="1" si="0"/>
        <v>5.1724137931034484</v>
      </c>
    </row>
    <row r="41" spans="1:17" x14ac:dyDescent="0.25">
      <c r="A41" s="9">
        <v>39</v>
      </c>
      <c r="B41" s="6" t="s">
        <v>137</v>
      </c>
      <c r="C41" s="7">
        <v>3202039</v>
      </c>
      <c r="D41" s="6" t="s">
        <v>138</v>
      </c>
      <c r="E41" s="6" t="s">
        <v>19</v>
      </c>
      <c r="F41" s="6" t="s">
        <v>20</v>
      </c>
      <c r="G41" s="6" t="s">
        <v>21</v>
      </c>
      <c r="H41" s="6" t="s">
        <v>22</v>
      </c>
      <c r="I41" s="6" t="s">
        <v>126</v>
      </c>
      <c r="J41" s="6" t="s">
        <v>139</v>
      </c>
      <c r="K41" s="7">
        <v>7448158115</v>
      </c>
      <c r="L41" s="3">
        <f ca="1">IFERROR(__xludf.DUMMYFUNCTION("""COMPUTED_VALUE"""),8)</f>
        <v>8</v>
      </c>
      <c r="M41" s="3">
        <f ca="1">IFERROR(__xludf.DUMMYFUNCTION("""COMPUTED_VALUE"""),18)</f>
        <v>18</v>
      </c>
      <c r="N41" s="3">
        <f ca="1">IFERROR(__xludf.DUMMYFUNCTION("""COMPUTED_VALUE"""),11)</f>
        <v>11</v>
      </c>
      <c r="O41" s="3">
        <f ca="1">IFERROR(__xludf.DUMMYFUNCTION("""COMPUTED_VALUE"""),2)</f>
        <v>2</v>
      </c>
      <c r="P41" s="3">
        <f ca="1">IFERROR(__xludf.DUMMYFUNCTION("""COMPUTED_VALUE"""),8)</f>
        <v>8</v>
      </c>
      <c r="Q41" s="8">
        <f t="shared" ca="1" si="0"/>
        <v>81.034482758620683</v>
      </c>
    </row>
    <row r="42" spans="1:17" x14ac:dyDescent="0.25">
      <c r="A42" s="9">
        <v>40</v>
      </c>
      <c r="B42" s="6" t="s">
        <v>140</v>
      </c>
      <c r="C42" s="7">
        <v>3202040</v>
      </c>
      <c r="D42" s="6" t="s">
        <v>141</v>
      </c>
      <c r="E42" s="6" t="s">
        <v>19</v>
      </c>
      <c r="F42" s="6" t="s">
        <v>20</v>
      </c>
      <c r="G42" s="6" t="s">
        <v>21</v>
      </c>
      <c r="H42" s="6" t="s">
        <v>22</v>
      </c>
      <c r="I42" s="6" t="s">
        <v>126</v>
      </c>
      <c r="J42" s="6" t="s">
        <v>142</v>
      </c>
      <c r="K42" s="7">
        <v>7744999350</v>
      </c>
      <c r="L42" s="3">
        <f ca="1">IFERROR(__xludf.DUMMYFUNCTION("""COMPUTED_VALUE"""),7)</f>
        <v>7</v>
      </c>
      <c r="M42" s="3">
        <f ca="1">IFERROR(__xludf.DUMMYFUNCTION("""COMPUTED_VALUE"""),14)</f>
        <v>14</v>
      </c>
      <c r="N42" s="3">
        <f ca="1">IFERROR(__xludf.DUMMYFUNCTION("""COMPUTED_VALUE"""),10)</f>
        <v>10</v>
      </c>
      <c r="O42" s="3">
        <f ca="1">IFERROR(__xludf.DUMMYFUNCTION("""COMPUTED_VALUE"""),1)</f>
        <v>1</v>
      </c>
      <c r="P42" s="3">
        <f ca="1">IFERROR(__xludf.DUMMYFUNCTION("""COMPUTED_VALUE"""),3)</f>
        <v>3</v>
      </c>
      <c r="Q42" s="8">
        <f t="shared" ca="1" si="0"/>
        <v>60.344827586206897</v>
      </c>
    </row>
    <row r="43" spans="1:17" x14ac:dyDescent="0.25">
      <c r="A43" s="9">
        <v>41</v>
      </c>
      <c r="B43" s="6" t="s">
        <v>143</v>
      </c>
      <c r="C43" s="7">
        <v>3202041</v>
      </c>
      <c r="D43" s="6" t="s">
        <v>144</v>
      </c>
      <c r="E43" s="6" t="s">
        <v>19</v>
      </c>
      <c r="F43" s="6" t="s">
        <v>20</v>
      </c>
      <c r="G43" s="6" t="s">
        <v>21</v>
      </c>
      <c r="H43" s="6" t="s">
        <v>22</v>
      </c>
      <c r="I43" s="6" t="s">
        <v>126</v>
      </c>
      <c r="J43" s="6" t="s">
        <v>145</v>
      </c>
      <c r="K43" s="7">
        <v>7769036032</v>
      </c>
      <c r="L43" s="3">
        <f ca="1">IFERROR(__xludf.DUMMYFUNCTION("""COMPUTED_VALUE"""),11)</f>
        <v>11</v>
      </c>
      <c r="M43" s="3">
        <f ca="1">IFERROR(__xludf.DUMMYFUNCTION("""COMPUTED_VALUE"""),20)</f>
        <v>20</v>
      </c>
      <c r="N43" s="3">
        <f ca="1">IFERROR(__xludf.DUMMYFUNCTION("""COMPUTED_VALUE"""),13)</f>
        <v>13</v>
      </c>
      <c r="O43" s="3">
        <f ca="1">IFERROR(__xludf.DUMMYFUNCTION("""COMPUTED_VALUE"""),3)</f>
        <v>3</v>
      </c>
      <c r="P43" s="3">
        <f ca="1">IFERROR(__xludf.DUMMYFUNCTION("""COMPUTED_VALUE"""),7)</f>
        <v>7</v>
      </c>
      <c r="Q43" s="8">
        <f t="shared" ca="1" si="0"/>
        <v>93.103448275862064</v>
      </c>
    </row>
    <row r="44" spans="1:17" x14ac:dyDescent="0.25">
      <c r="A44" s="9">
        <v>42</v>
      </c>
      <c r="B44" s="6" t="s">
        <v>146</v>
      </c>
      <c r="C44" s="7">
        <v>3202042</v>
      </c>
      <c r="D44" s="6" t="s">
        <v>147</v>
      </c>
      <c r="E44" s="6" t="s">
        <v>19</v>
      </c>
      <c r="F44" s="6" t="s">
        <v>20</v>
      </c>
      <c r="G44" s="6" t="s">
        <v>21</v>
      </c>
      <c r="H44" s="6" t="s">
        <v>22</v>
      </c>
      <c r="I44" s="6" t="s">
        <v>126</v>
      </c>
      <c r="J44" s="6" t="s">
        <v>148</v>
      </c>
      <c r="K44" s="7">
        <v>9168289113</v>
      </c>
      <c r="L44" s="3">
        <f ca="1">IFERROR(__xludf.DUMMYFUNCTION("""COMPUTED_VALUE"""),11)</f>
        <v>11</v>
      </c>
      <c r="M44" s="3">
        <f ca="1">IFERROR(__xludf.DUMMYFUNCTION("""COMPUTED_VALUE"""),20)</f>
        <v>20</v>
      </c>
      <c r="N44" s="3">
        <f ca="1">IFERROR(__xludf.DUMMYFUNCTION("""COMPUTED_VALUE"""),13)</f>
        <v>13</v>
      </c>
      <c r="O44" s="3">
        <f ca="1">IFERROR(__xludf.DUMMYFUNCTION("""COMPUTED_VALUE"""),3)</f>
        <v>3</v>
      </c>
      <c r="P44" s="3">
        <f ca="1">IFERROR(__xludf.DUMMYFUNCTION("""COMPUTED_VALUE"""),10)</f>
        <v>10</v>
      </c>
      <c r="Q44" s="8">
        <f t="shared" ca="1" si="0"/>
        <v>98.275862068965523</v>
      </c>
    </row>
    <row r="45" spans="1:17" x14ac:dyDescent="0.25">
      <c r="A45" s="9">
        <v>43</v>
      </c>
      <c r="B45" s="6" t="s">
        <v>149</v>
      </c>
      <c r="C45" s="7">
        <v>3202043</v>
      </c>
      <c r="D45" s="6" t="s">
        <v>150</v>
      </c>
      <c r="E45" s="6" t="s">
        <v>19</v>
      </c>
      <c r="F45" s="6" t="s">
        <v>20</v>
      </c>
      <c r="G45" s="6" t="s">
        <v>21</v>
      </c>
      <c r="H45" s="6" t="s">
        <v>22</v>
      </c>
      <c r="I45" s="6" t="s">
        <v>126</v>
      </c>
      <c r="J45" s="6" t="s">
        <v>151</v>
      </c>
      <c r="K45" s="7">
        <v>7387756431</v>
      </c>
      <c r="L45" s="3">
        <f ca="1">IFERROR(__xludf.DUMMYFUNCTION("""COMPUTED_VALUE"""),6)</f>
        <v>6</v>
      </c>
      <c r="M45" s="3">
        <f ca="1">IFERROR(__xludf.DUMMYFUNCTION("""COMPUTED_VALUE"""),17)</f>
        <v>17</v>
      </c>
      <c r="N45" s="3">
        <f ca="1">IFERROR(__xludf.DUMMYFUNCTION("""COMPUTED_VALUE"""),9)</f>
        <v>9</v>
      </c>
      <c r="O45" s="3">
        <f ca="1">IFERROR(__xludf.DUMMYFUNCTION("""COMPUTED_VALUE"""),1)</f>
        <v>1</v>
      </c>
      <c r="P45" s="3">
        <f ca="1">IFERROR(__xludf.DUMMYFUNCTION("""COMPUTED_VALUE"""),9)</f>
        <v>9</v>
      </c>
      <c r="Q45" s="8">
        <f t="shared" ca="1" si="0"/>
        <v>72.41379310344827</v>
      </c>
    </row>
    <row r="46" spans="1:17" x14ac:dyDescent="0.25">
      <c r="A46" s="9">
        <v>44</v>
      </c>
      <c r="B46" s="6" t="s">
        <v>152</v>
      </c>
      <c r="C46" s="7">
        <v>3202044</v>
      </c>
      <c r="D46" s="6" t="s">
        <v>153</v>
      </c>
      <c r="E46" s="6" t="s">
        <v>19</v>
      </c>
      <c r="F46" s="6" t="s">
        <v>20</v>
      </c>
      <c r="G46" s="6" t="s">
        <v>21</v>
      </c>
      <c r="H46" s="6" t="s">
        <v>22</v>
      </c>
      <c r="I46" s="6" t="s">
        <v>126</v>
      </c>
      <c r="J46" s="6" t="s">
        <v>154</v>
      </c>
      <c r="K46" s="7">
        <v>7020702237</v>
      </c>
      <c r="L46" s="3">
        <f ca="1">IFERROR(__xludf.DUMMYFUNCTION("""COMPUTED_VALUE"""),11)</f>
        <v>11</v>
      </c>
      <c r="M46" s="3">
        <f ca="1">IFERROR(__xludf.DUMMYFUNCTION("""COMPUTED_VALUE"""),20)</f>
        <v>20</v>
      </c>
      <c r="N46" s="3">
        <f ca="1">IFERROR(__xludf.DUMMYFUNCTION("""COMPUTED_VALUE"""),13)</f>
        <v>13</v>
      </c>
      <c r="O46" s="3">
        <f ca="1">IFERROR(__xludf.DUMMYFUNCTION("""COMPUTED_VALUE"""),3)</f>
        <v>3</v>
      </c>
      <c r="P46" s="3">
        <f ca="1">IFERROR(__xludf.DUMMYFUNCTION("""COMPUTED_VALUE"""),10)</f>
        <v>10</v>
      </c>
      <c r="Q46" s="8">
        <f t="shared" ca="1" si="0"/>
        <v>98.275862068965523</v>
      </c>
    </row>
    <row r="47" spans="1:17" x14ac:dyDescent="0.25">
      <c r="A47" s="9">
        <v>45</v>
      </c>
      <c r="B47" s="6" t="s">
        <v>155</v>
      </c>
      <c r="C47" s="7">
        <v>3202045</v>
      </c>
      <c r="D47" s="6" t="s">
        <v>156</v>
      </c>
      <c r="E47" s="6" t="s">
        <v>19</v>
      </c>
      <c r="F47" s="6" t="s">
        <v>20</v>
      </c>
      <c r="G47" s="6" t="s">
        <v>21</v>
      </c>
      <c r="H47" s="6" t="s">
        <v>22</v>
      </c>
      <c r="I47" s="6" t="s">
        <v>126</v>
      </c>
      <c r="J47" s="6" t="s">
        <v>157</v>
      </c>
      <c r="K47" s="7">
        <v>9156680672</v>
      </c>
      <c r="L47" s="3">
        <f ca="1">IFERROR(__xludf.DUMMYFUNCTION("""COMPUTED_VALUE"""),10)</f>
        <v>10</v>
      </c>
      <c r="M47" s="3">
        <f ca="1">IFERROR(__xludf.DUMMYFUNCTION("""COMPUTED_VALUE"""),18)</f>
        <v>18</v>
      </c>
      <c r="N47" s="3">
        <f ca="1">IFERROR(__xludf.DUMMYFUNCTION("""COMPUTED_VALUE"""),13)</f>
        <v>13</v>
      </c>
      <c r="O47" s="3">
        <f ca="1">IFERROR(__xludf.DUMMYFUNCTION("""COMPUTED_VALUE"""),3)</f>
        <v>3</v>
      </c>
      <c r="P47" s="3">
        <f ca="1">IFERROR(__xludf.DUMMYFUNCTION("""COMPUTED_VALUE"""),7)</f>
        <v>7</v>
      </c>
      <c r="Q47" s="8">
        <f t="shared" ca="1" si="0"/>
        <v>87.931034482758619</v>
      </c>
    </row>
    <row r="48" spans="1:17" x14ac:dyDescent="0.25">
      <c r="A48" s="9">
        <v>46</v>
      </c>
      <c r="B48" s="6" t="s">
        <v>158</v>
      </c>
      <c r="C48" s="7">
        <v>3202046</v>
      </c>
      <c r="D48" s="6" t="s">
        <v>159</v>
      </c>
      <c r="E48" s="6" t="s">
        <v>19</v>
      </c>
      <c r="F48" s="6" t="s">
        <v>20</v>
      </c>
      <c r="G48" s="6" t="s">
        <v>21</v>
      </c>
      <c r="H48" s="6" t="s">
        <v>22</v>
      </c>
      <c r="I48" s="6" t="s">
        <v>126</v>
      </c>
      <c r="J48" s="6" t="s">
        <v>160</v>
      </c>
      <c r="K48" s="7">
        <v>6351612950</v>
      </c>
      <c r="L48" s="3">
        <f ca="1">IFERROR(__xludf.DUMMYFUNCTION("""COMPUTED_VALUE"""),11)</f>
        <v>11</v>
      </c>
      <c r="M48" s="3">
        <f ca="1">IFERROR(__xludf.DUMMYFUNCTION("""COMPUTED_VALUE"""),19)</f>
        <v>19</v>
      </c>
      <c r="N48" s="3">
        <f ca="1">IFERROR(__xludf.DUMMYFUNCTION("""COMPUTED_VALUE"""),13)</f>
        <v>13</v>
      </c>
      <c r="O48" s="3">
        <f ca="1">IFERROR(__xludf.DUMMYFUNCTION("""COMPUTED_VALUE"""),3)</f>
        <v>3</v>
      </c>
      <c r="P48" s="3">
        <f ca="1">IFERROR(__xludf.DUMMYFUNCTION("""COMPUTED_VALUE"""),10)</f>
        <v>10</v>
      </c>
      <c r="Q48" s="8">
        <f t="shared" ca="1" si="0"/>
        <v>96.551724137931032</v>
      </c>
    </row>
    <row r="49" spans="1:17" x14ac:dyDescent="0.25">
      <c r="A49" s="9">
        <v>47</v>
      </c>
      <c r="B49" s="6" t="s">
        <v>161</v>
      </c>
      <c r="C49" s="7">
        <v>3202047</v>
      </c>
      <c r="D49" s="6" t="s">
        <v>162</v>
      </c>
      <c r="E49" s="6" t="s">
        <v>19</v>
      </c>
      <c r="F49" s="6" t="s">
        <v>20</v>
      </c>
      <c r="G49" s="6" t="s">
        <v>21</v>
      </c>
      <c r="H49" s="6" t="s">
        <v>22</v>
      </c>
      <c r="I49" s="6" t="s">
        <v>126</v>
      </c>
      <c r="J49" s="6" t="s">
        <v>163</v>
      </c>
      <c r="K49" s="7">
        <v>9518559329</v>
      </c>
      <c r="L49" s="3">
        <f ca="1">IFERROR(__xludf.DUMMYFUNCTION("""COMPUTED_VALUE"""),1)</f>
        <v>1</v>
      </c>
      <c r="M49" s="3">
        <f ca="1">IFERROR(__xludf.DUMMYFUNCTION("""COMPUTED_VALUE"""),10)</f>
        <v>10</v>
      </c>
      <c r="N49" s="3">
        <f ca="1">IFERROR(__xludf.DUMMYFUNCTION("""COMPUTED_VALUE"""),7)</f>
        <v>7</v>
      </c>
      <c r="O49" s="3">
        <f ca="1">IFERROR(__xludf.DUMMYFUNCTION("""COMPUTED_VALUE"""),1)</f>
        <v>1</v>
      </c>
      <c r="P49" s="3">
        <f ca="1">IFERROR(__xludf.DUMMYFUNCTION("""COMPUTED_VALUE"""),4)</f>
        <v>4</v>
      </c>
      <c r="Q49" s="8">
        <f t="shared" ca="1" si="0"/>
        <v>39.655172413793103</v>
      </c>
    </row>
    <row r="50" spans="1:17" x14ac:dyDescent="0.25">
      <c r="A50" s="9">
        <v>48</v>
      </c>
      <c r="B50" s="6" t="s">
        <v>164</v>
      </c>
      <c r="C50" s="7">
        <v>3202048</v>
      </c>
      <c r="D50" s="6" t="s">
        <v>165</v>
      </c>
      <c r="E50" s="6" t="s">
        <v>19</v>
      </c>
      <c r="F50" s="6" t="s">
        <v>20</v>
      </c>
      <c r="G50" s="6" t="s">
        <v>21</v>
      </c>
      <c r="H50" s="6" t="s">
        <v>22</v>
      </c>
      <c r="I50" s="6" t="s">
        <v>126</v>
      </c>
      <c r="J50" s="6" t="s">
        <v>166</v>
      </c>
      <c r="K50" s="7">
        <v>7039836170</v>
      </c>
      <c r="L50" s="3">
        <f ca="1">IFERROR(__xludf.DUMMYFUNCTION("""COMPUTED_VALUE"""),5)</f>
        <v>5</v>
      </c>
      <c r="M50" s="3">
        <f ca="1">IFERROR(__xludf.DUMMYFUNCTION("""COMPUTED_VALUE"""),18)</f>
        <v>18</v>
      </c>
      <c r="N50" s="3">
        <f ca="1">IFERROR(__xludf.DUMMYFUNCTION("""COMPUTED_VALUE"""),12)</f>
        <v>12</v>
      </c>
      <c r="O50" s="3">
        <f ca="1">IFERROR(__xludf.DUMMYFUNCTION("""COMPUTED_VALUE"""),2)</f>
        <v>2</v>
      </c>
      <c r="P50" s="3">
        <f ca="1">IFERROR(__xludf.DUMMYFUNCTION("""COMPUTED_VALUE"""),3)</f>
        <v>3</v>
      </c>
      <c r="Q50" s="8">
        <f t="shared" ca="1" si="0"/>
        <v>68.965517241379317</v>
      </c>
    </row>
    <row r="51" spans="1:17" x14ac:dyDescent="0.25">
      <c r="A51" s="9">
        <v>49</v>
      </c>
      <c r="B51" s="6" t="s">
        <v>167</v>
      </c>
      <c r="C51" s="7">
        <v>3202049</v>
      </c>
      <c r="D51" s="6" t="s">
        <v>168</v>
      </c>
      <c r="E51" s="6" t="s">
        <v>19</v>
      </c>
      <c r="F51" s="6" t="s">
        <v>20</v>
      </c>
      <c r="G51" s="6" t="s">
        <v>21</v>
      </c>
      <c r="H51" s="6" t="s">
        <v>22</v>
      </c>
      <c r="I51" s="6" t="s">
        <v>126</v>
      </c>
      <c r="J51" s="6" t="s">
        <v>169</v>
      </c>
      <c r="K51" s="7">
        <v>7397884273</v>
      </c>
      <c r="L51" s="3">
        <f ca="1">IFERROR(__xludf.DUMMYFUNCTION("""COMPUTED_VALUE"""),6)</f>
        <v>6</v>
      </c>
      <c r="M51" s="3">
        <f ca="1">IFERROR(__xludf.DUMMYFUNCTION("""COMPUTED_VALUE"""),14)</f>
        <v>14</v>
      </c>
      <c r="N51" s="3">
        <f ca="1">IFERROR(__xludf.DUMMYFUNCTION("""COMPUTED_VALUE"""),10)</f>
        <v>10</v>
      </c>
      <c r="O51" s="3">
        <f ca="1">IFERROR(__xludf.DUMMYFUNCTION("""COMPUTED_VALUE"""),2)</f>
        <v>2</v>
      </c>
      <c r="P51" s="3">
        <f ca="1">IFERROR(__xludf.DUMMYFUNCTION("""COMPUTED_VALUE"""),1)</f>
        <v>1</v>
      </c>
      <c r="Q51" s="8">
        <f t="shared" ca="1" si="0"/>
        <v>56.896551724137929</v>
      </c>
    </row>
    <row r="52" spans="1:17" x14ac:dyDescent="0.25">
      <c r="A52" s="9">
        <v>50</v>
      </c>
      <c r="B52" s="6" t="s">
        <v>170</v>
      </c>
      <c r="C52" s="7">
        <v>3202050</v>
      </c>
      <c r="D52" s="6" t="s">
        <v>171</v>
      </c>
      <c r="E52" s="6" t="s">
        <v>19</v>
      </c>
      <c r="F52" s="6" t="s">
        <v>20</v>
      </c>
      <c r="G52" s="6" t="s">
        <v>21</v>
      </c>
      <c r="H52" s="6" t="s">
        <v>22</v>
      </c>
      <c r="I52" s="6" t="s">
        <v>126</v>
      </c>
      <c r="J52" s="6" t="s">
        <v>172</v>
      </c>
      <c r="K52" s="7">
        <v>8657595795</v>
      </c>
      <c r="L52" s="3">
        <f ca="1">IFERROR(__xludf.DUMMYFUNCTION("""COMPUTED_VALUE"""),8)</f>
        <v>8</v>
      </c>
      <c r="M52" s="3">
        <f ca="1">IFERROR(__xludf.DUMMYFUNCTION("""COMPUTED_VALUE"""),19)</f>
        <v>19</v>
      </c>
      <c r="N52" s="3">
        <f ca="1">IFERROR(__xludf.DUMMYFUNCTION("""COMPUTED_VALUE"""),13)</f>
        <v>13</v>
      </c>
      <c r="O52" s="3">
        <f ca="1">IFERROR(__xludf.DUMMYFUNCTION("""COMPUTED_VALUE"""),3)</f>
        <v>3</v>
      </c>
      <c r="P52" s="3">
        <f ca="1">IFERROR(__xludf.DUMMYFUNCTION("""COMPUTED_VALUE"""),8)</f>
        <v>8</v>
      </c>
      <c r="Q52" s="8">
        <f t="shared" ca="1" si="0"/>
        <v>87.931034482758619</v>
      </c>
    </row>
    <row r="53" spans="1:17" x14ac:dyDescent="0.25">
      <c r="A53" s="9">
        <v>51</v>
      </c>
      <c r="B53" s="6" t="s">
        <v>173</v>
      </c>
      <c r="C53" s="7">
        <v>3202051</v>
      </c>
      <c r="D53" s="6" t="s">
        <v>174</v>
      </c>
      <c r="E53" s="6" t="s">
        <v>19</v>
      </c>
      <c r="F53" s="6" t="s">
        <v>20</v>
      </c>
      <c r="G53" s="6" t="s">
        <v>21</v>
      </c>
      <c r="H53" s="6" t="s">
        <v>22</v>
      </c>
      <c r="I53" s="6" t="s">
        <v>126</v>
      </c>
      <c r="J53" s="6" t="s">
        <v>175</v>
      </c>
      <c r="K53" s="7">
        <v>9922582760</v>
      </c>
      <c r="L53" s="3">
        <f ca="1">IFERROR(__xludf.DUMMYFUNCTION("""COMPUTED_VALUE"""),5)</f>
        <v>5</v>
      </c>
      <c r="M53" s="3">
        <f ca="1">IFERROR(__xludf.DUMMYFUNCTION("""COMPUTED_VALUE"""),14)</f>
        <v>14</v>
      </c>
      <c r="N53" s="3">
        <f ca="1">IFERROR(__xludf.DUMMYFUNCTION("""COMPUTED_VALUE"""),11)</f>
        <v>11</v>
      </c>
      <c r="O53" s="3">
        <f ca="1">IFERROR(__xludf.DUMMYFUNCTION("""COMPUTED_VALUE"""),3)</f>
        <v>3</v>
      </c>
      <c r="P53" s="3">
        <f ca="1">IFERROR(__xludf.DUMMYFUNCTION("""COMPUTED_VALUE"""),1)</f>
        <v>1</v>
      </c>
      <c r="Q53" s="8">
        <f t="shared" ca="1" si="0"/>
        <v>58.620689655172413</v>
      </c>
    </row>
    <row r="54" spans="1:17" x14ac:dyDescent="0.25">
      <c r="A54" s="9">
        <v>52</v>
      </c>
      <c r="B54" s="6" t="s">
        <v>176</v>
      </c>
      <c r="C54" s="7">
        <v>3202052</v>
      </c>
      <c r="D54" s="6" t="s">
        <v>177</v>
      </c>
      <c r="E54" s="6" t="s">
        <v>19</v>
      </c>
      <c r="F54" s="6" t="s">
        <v>20</v>
      </c>
      <c r="G54" s="6" t="s">
        <v>21</v>
      </c>
      <c r="H54" s="6" t="s">
        <v>22</v>
      </c>
      <c r="I54" s="6" t="s">
        <v>178</v>
      </c>
      <c r="J54" s="6" t="s">
        <v>179</v>
      </c>
      <c r="K54" s="7">
        <v>9850963066</v>
      </c>
      <c r="L54" s="3">
        <f ca="1">IFERROR(__xludf.DUMMYFUNCTION("""COMPUTED_VALUE"""),11)</f>
        <v>11</v>
      </c>
      <c r="M54" s="3">
        <f ca="1">IFERROR(__xludf.DUMMYFUNCTION("""COMPUTED_VALUE"""),19)</f>
        <v>19</v>
      </c>
      <c r="N54" s="3">
        <f ca="1">IFERROR(__xludf.DUMMYFUNCTION("""COMPUTED_VALUE"""),13)</f>
        <v>13</v>
      </c>
      <c r="O54" s="3">
        <f ca="1">IFERROR(__xludf.DUMMYFUNCTION("""COMPUTED_VALUE"""),3)</f>
        <v>3</v>
      </c>
      <c r="P54" s="3">
        <f ca="1">IFERROR(__xludf.DUMMYFUNCTION("""COMPUTED_VALUE"""),10)</f>
        <v>10</v>
      </c>
      <c r="Q54" s="8">
        <f t="shared" ca="1" si="0"/>
        <v>96.551724137931032</v>
      </c>
    </row>
    <row r="55" spans="1:17" x14ac:dyDescent="0.25">
      <c r="A55" s="9">
        <v>53</v>
      </c>
      <c r="B55" s="6" t="s">
        <v>180</v>
      </c>
      <c r="C55" s="7">
        <v>3202053</v>
      </c>
      <c r="D55" s="6" t="s">
        <v>181</v>
      </c>
      <c r="E55" s="6" t="s">
        <v>19</v>
      </c>
      <c r="F55" s="6" t="s">
        <v>20</v>
      </c>
      <c r="G55" s="6" t="s">
        <v>21</v>
      </c>
      <c r="H55" s="6" t="s">
        <v>22</v>
      </c>
      <c r="I55" s="6" t="s">
        <v>178</v>
      </c>
      <c r="J55" s="6" t="s">
        <v>182</v>
      </c>
      <c r="K55" s="7">
        <v>7721087272</v>
      </c>
      <c r="L55" s="3">
        <f ca="1">IFERROR(__xludf.DUMMYFUNCTION("""COMPUTED_VALUE"""),10)</f>
        <v>10</v>
      </c>
      <c r="M55" s="3">
        <f ca="1">IFERROR(__xludf.DUMMYFUNCTION("""COMPUTED_VALUE"""),17)</f>
        <v>17</v>
      </c>
      <c r="N55" s="3">
        <f ca="1">IFERROR(__xludf.DUMMYFUNCTION("""COMPUTED_VALUE"""),13)</f>
        <v>13</v>
      </c>
      <c r="O55" s="3">
        <f ca="1">IFERROR(__xludf.DUMMYFUNCTION("""COMPUTED_VALUE"""),2)</f>
        <v>2</v>
      </c>
      <c r="P55" s="3">
        <f ca="1">IFERROR(__xludf.DUMMYFUNCTION("""COMPUTED_VALUE"""),7)</f>
        <v>7</v>
      </c>
      <c r="Q55" s="8">
        <f t="shared" ca="1" si="0"/>
        <v>84.482758620689651</v>
      </c>
    </row>
    <row r="56" spans="1:17" x14ac:dyDescent="0.25">
      <c r="A56" s="9">
        <v>54</v>
      </c>
      <c r="B56" s="6" t="s">
        <v>183</v>
      </c>
      <c r="C56" s="7">
        <v>3202054</v>
      </c>
      <c r="D56" s="6" t="s">
        <v>184</v>
      </c>
      <c r="E56" s="6" t="s">
        <v>19</v>
      </c>
      <c r="F56" s="6" t="s">
        <v>20</v>
      </c>
      <c r="G56" s="6" t="s">
        <v>21</v>
      </c>
      <c r="H56" s="6" t="s">
        <v>22</v>
      </c>
      <c r="I56" s="6" t="s">
        <v>178</v>
      </c>
      <c r="J56" s="6" t="s">
        <v>185</v>
      </c>
      <c r="K56" s="7">
        <v>9518579476</v>
      </c>
      <c r="L56" s="3">
        <f ca="1">IFERROR(__xludf.DUMMYFUNCTION("""COMPUTED_VALUE"""),5)</f>
        <v>5</v>
      </c>
      <c r="M56" s="3">
        <f ca="1">IFERROR(__xludf.DUMMYFUNCTION("""COMPUTED_VALUE"""),11)</f>
        <v>11</v>
      </c>
      <c r="N56" s="3">
        <f ca="1">IFERROR(__xludf.DUMMYFUNCTION("""COMPUTED_VALUE"""),8)</f>
        <v>8</v>
      </c>
      <c r="O56" s="3">
        <f ca="1">IFERROR(__xludf.DUMMYFUNCTION("""COMPUTED_VALUE"""),2)</f>
        <v>2</v>
      </c>
      <c r="P56" s="3">
        <f ca="1">IFERROR(__xludf.DUMMYFUNCTION("""COMPUTED_VALUE"""),9)</f>
        <v>9</v>
      </c>
      <c r="Q56" s="8">
        <f t="shared" ca="1" si="0"/>
        <v>60.344827586206897</v>
      </c>
    </row>
    <row r="57" spans="1:17" x14ac:dyDescent="0.25">
      <c r="A57" s="9">
        <v>55</v>
      </c>
      <c r="B57" s="6" t="s">
        <v>186</v>
      </c>
      <c r="C57" s="7">
        <v>3202055</v>
      </c>
      <c r="D57" s="6" t="s">
        <v>187</v>
      </c>
      <c r="E57" s="6" t="s">
        <v>19</v>
      </c>
      <c r="F57" s="6" t="s">
        <v>20</v>
      </c>
      <c r="G57" s="6" t="s">
        <v>21</v>
      </c>
      <c r="H57" s="6" t="s">
        <v>22</v>
      </c>
      <c r="I57" s="6" t="s">
        <v>178</v>
      </c>
      <c r="J57" s="6" t="s">
        <v>188</v>
      </c>
      <c r="K57" s="7">
        <v>9673852886</v>
      </c>
      <c r="L57" s="3">
        <f ca="1">IFERROR(__xludf.DUMMYFUNCTION("""COMPUTED_VALUE"""),6)</f>
        <v>6</v>
      </c>
      <c r="M57" s="3">
        <f ca="1">IFERROR(__xludf.DUMMYFUNCTION("""COMPUTED_VALUE"""),16)</f>
        <v>16</v>
      </c>
      <c r="N57" s="3">
        <f ca="1">IFERROR(__xludf.DUMMYFUNCTION("""COMPUTED_VALUE"""),10)</f>
        <v>10</v>
      </c>
      <c r="O57" s="3">
        <f ca="1">IFERROR(__xludf.DUMMYFUNCTION("""COMPUTED_VALUE"""),3)</f>
        <v>3</v>
      </c>
      <c r="P57" s="3">
        <f ca="1">IFERROR(__xludf.DUMMYFUNCTION("""COMPUTED_VALUE"""),2)</f>
        <v>2</v>
      </c>
      <c r="Q57" s="8">
        <f t="shared" ca="1" si="0"/>
        <v>63.793103448275865</v>
      </c>
    </row>
    <row r="58" spans="1:17" x14ac:dyDescent="0.25">
      <c r="A58" s="9">
        <v>56</v>
      </c>
      <c r="B58" s="6" t="s">
        <v>189</v>
      </c>
      <c r="C58" s="7">
        <v>3202056</v>
      </c>
      <c r="D58" s="6" t="s">
        <v>190</v>
      </c>
      <c r="E58" s="6" t="s">
        <v>19</v>
      </c>
      <c r="F58" s="6" t="s">
        <v>20</v>
      </c>
      <c r="G58" s="6" t="s">
        <v>21</v>
      </c>
      <c r="H58" s="6" t="s">
        <v>22</v>
      </c>
      <c r="I58" s="6" t="s">
        <v>178</v>
      </c>
      <c r="J58" s="6" t="s">
        <v>191</v>
      </c>
      <c r="K58" s="7">
        <v>7378315414</v>
      </c>
      <c r="L58" s="3">
        <f ca="1">IFERROR(__xludf.DUMMYFUNCTION("""COMPUTED_VALUE"""),8)</f>
        <v>8</v>
      </c>
      <c r="M58" s="3">
        <f ca="1">IFERROR(__xludf.DUMMYFUNCTION("""COMPUTED_VALUE"""),17)</f>
        <v>17</v>
      </c>
      <c r="N58" s="3">
        <f ca="1">IFERROR(__xludf.DUMMYFUNCTION("""COMPUTED_VALUE"""),12)</f>
        <v>12</v>
      </c>
      <c r="O58" s="3">
        <f ca="1">IFERROR(__xludf.DUMMYFUNCTION("""COMPUTED_VALUE"""),0)</f>
        <v>0</v>
      </c>
      <c r="P58" s="3">
        <f ca="1">IFERROR(__xludf.DUMMYFUNCTION("""COMPUTED_VALUE"""),5)</f>
        <v>5</v>
      </c>
      <c r="Q58" s="8">
        <f t="shared" ca="1" si="0"/>
        <v>72.41379310344827</v>
      </c>
    </row>
    <row r="59" spans="1:17" x14ac:dyDescent="0.25">
      <c r="A59" s="9">
        <v>57</v>
      </c>
      <c r="B59" s="6" t="s">
        <v>192</v>
      </c>
      <c r="C59" s="7">
        <v>3202057</v>
      </c>
      <c r="D59" s="6" t="s">
        <v>193</v>
      </c>
      <c r="E59" s="6" t="s">
        <v>19</v>
      </c>
      <c r="F59" s="6" t="s">
        <v>20</v>
      </c>
      <c r="G59" s="6" t="s">
        <v>21</v>
      </c>
      <c r="H59" s="6" t="s">
        <v>22</v>
      </c>
      <c r="I59" s="6" t="s">
        <v>178</v>
      </c>
      <c r="J59" s="6" t="s">
        <v>194</v>
      </c>
      <c r="K59" s="7">
        <v>8983931839</v>
      </c>
      <c r="L59" s="3">
        <f ca="1">IFERROR(__xludf.DUMMYFUNCTION("""COMPUTED_VALUE"""),0)</f>
        <v>0</v>
      </c>
      <c r="M59" s="3">
        <f ca="1">IFERROR(__xludf.DUMMYFUNCTION("""COMPUTED_VALUE"""),1)</f>
        <v>1</v>
      </c>
      <c r="N59" s="3">
        <f ca="1">IFERROR(__xludf.DUMMYFUNCTION("""COMPUTED_VALUE"""),0)</f>
        <v>0</v>
      </c>
      <c r="O59" s="3">
        <f ca="1">IFERROR(__xludf.DUMMYFUNCTION("""COMPUTED_VALUE"""),0)</f>
        <v>0</v>
      </c>
      <c r="P59" s="3">
        <f ca="1">IFERROR(__xludf.DUMMYFUNCTION("""COMPUTED_VALUE"""),0)</f>
        <v>0</v>
      </c>
      <c r="Q59" s="8">
        <f t="shared" ca="1" si="0"/>
        <v>1.7241379310344827</v>
      </c>
    </row>
    <row r="60" spans="1:17" x14ac:dyDescent="0.25">
      <c r="A60" s="9">
        <v>58</v>
      </c>
      <c r="B60" s="6" t="s">
        <v>195</v>
      </c>
      <c r="C60" s="7">
        <v>3202058</v>
      </c>
      <c r="D60" s="6" t="s">
        <v>196</v>
      </c>
      <c r="E60" s="6" t="s">
        <v>19</v>
      </c>
      <c r="F60" s="6" t="s">
        <v>20</v>
      </c>
      <c r="G60" s="6" t="s">
        <v>21</v>
      </c>
      <c r="H60" s="6" t="s">
        <v>22</v>
      </c>
      <c r="I60" s="6" t="s">
        <v>178</v>
      </c>
      <c r="J60" s="6" t="s">
        <v>197</v>
      </c>
      <c r="K60" s="7">
        <v>8805283374</v>
      </c>
      <c r="L60" s="3">
        <f ca="1">IFERROR(__xludf.DUMMYFUNCTION("""COMPUTED_VALUE"""),2)</f>
        <v>2</v>
      </c>
      <c r="M60" s="3">
        <f ca="1">IFERROR(__xludf.DUMMYFUNCTION("""COMPUTED_VALUE"""),6)</f>
        <v>6</v>
      </c>
      <c r="N60" s="3">
        <f ca="1">IFERROR(__xludf.DUMMYFUNCTION("""COMPUTED_VALUE"""),4)</f>
        <v>4</v>
      </c>
      <c r="O60" s="3">
        <f ca="1">IFERROR(__xludf.DUMMYFUNCTION("""COMPUTED_VALUE"""),0)</f>
        <v>0</v>
      </c>
      <c r="P60" s="3">
        <f ca="1">IFERROR(__xludf.DUMMYFUNCTION("""COMPUTED_VALUE"""),0)</f>
        <v>0</v>
      </c>
      <c r="Q60" s="8">
        <f t="shared" ca="1" si="0"/>
        <v>20.689655172413794</v>
      </c>
    </row>
    <row r="61" spans="1:17" x14ac:dyDescent="0.25">
      <c r="A61" s="9">
        <v>59</v>
      </c>
      <c r="B61" s="6" t="s">
        <v>198</v>
      </c>
      <c r="C61" s="7">
        <v>3202059</v>
      </c>
      <c r="D61" s="6" t="s">
        <v>199</v>
      </c>
      <c r="E61" s="6" t="s">
        <v>19</v>
      </c>
      <c r="F61" s="6" t="s">
        <v>20</v>
      </c>
      <c r="G61" s="6" t="s">
        <v>21</v>
      </c>
      <c r="H61" s="6" t="s">
        <v>22</v>
      </c>
      <c r="I61" s="6" t="s">
        <v>178</v>
      </c>
      <c r="J61" s="6" t="s">
        <v>200</v>
      </c>
      <c r="K61" s="7">
        <v>7887319618</v>
      </c>
      <c r="L61" s="3">
        <f ca="1">IFERROR(__xludf.DUMMYFUNCTION("""COMPUTED_VALUE"""),0)</f>
        <v>0</v>
      </c>
      <c r="M61" s="3">
        <f ca="1">IFERROR(__xludf.DUMMYFUNCTION("""COMPUTED_VALUE"""),1)</f>
        <v>1</v>
      </c>
      <c r="N61" s="3">
        <f ca="1">IFERROR(__xludf.DUMMYFUNCTION("""COMPUTED_VALUE"""),0)</f>
        <v>0</v>
      </c>
      <c r="O61" s="3">
        <f ca="1">IFERROR(__xludf.DUMMYFUNCTION("""COMPUTED_VALUE"""),0)</f>
        <v>0</v>
      </c>
      <c r="P61" s="3">
        <f ca="1">IFERROR(__xludf.DUMMYFUNCTION("""COMPUTED_VALUE"""),0)</f>
        <v>0</v>
      </c>
      <c r="Q61" s="8">
        <f t="shared" ca="1" si="0"/>
        <v>1.7241379310344827</v>
      </c>
    </row>
    <row r="62" spans="1:17" x14ac:dyDescent="0.25">
      <c r="A62" s="9">
        <v>60</v>
      </c>
      <c r="B62" s="6" t="s">
        <v>201</v>
      </c>
      <c r="C62" s="7">
        <v>3202060</v>
      </c>
      <c r="D62" s="6" t="s">
        <v>202</v>
      </c>
      <c r="E62" s="6" t="s">
        <v>19</v>
      </c>
      <c r="F62" s="6" t="s">
        <v>20</v>
      </c>
      <c r="G62" s="6" t="s">
        <v>21</v>
      </c>
      <c r="H62" s="6" t="s">
        <v>22</v>
      </c>
      <c r="I62" s="6" t="s">
        <v>178</v>
      </c>
      <c r="J62" s="6" t="s">
        <v>203</v>
      </c>
      <c r="K62" s="7">
        <v>9921101104</v>
      </c>
      <c r="L62" s="3">
        <f ca="1">IFERROR(__xludf.DUMMYFUNCTION("""COMPUTED_VALUE"""),6)</f>
        <v>6</v>
      </c>
      <c r="M62" s="3">
        <f ca="1">IFERROR(__xludf.DUMMYFUNCTION("""COMPUTED_VALUE"""),15)</f>
        <v>15</v>
      </c>
      <c r="N62" s="3">
        <f ca="1">IFERROR(__xludf.DUMMYFUNCTION("""COMPUTED_VALUE"""),10)</f>
        <v>10</v>
      </c>
      <c r="O62" s="3">
        <f ca="1">IFERROR(__xludf.DUMMYFUNCTION("""COMPUTED_VALUE"""),2)</f>
        <v>2</v>
      </c>
      <c r="P62" s="3">
        <f ca="1">IFERROR(__xludf.DUMMYFUNCTION("""COMPUTED_VALUE"""),4)</f>
        <v>4</v>
      </c>
      <c r="Q62" s="8">
        <f t="shared" ca="1" si="0"/>
        <v>63.793103448275865</v>
      </c>
    </row>
    <row r="63" spans="1:17" x14ac:dyDescent="0.25">
      <c r="A63" s="9">
        <v>61</v>
      </c>
      <c r="B63" s="6" t="s">
        <v>204</v>
      </c>
      <c r="C63" s="7">
        <v>3202061</v>
      </c>
      <c r="D63" s="6" t="s">
        <v>205</v>
      </c>
      <c r="E63" s="6" t="s">
        <v>19</v>
      </c>
      <c r="F63" s="6" t="s">
        <v>20</v>
      </c>
      <c r="G63" s="6" t="s">
        <v>21</v>
      </c>
      <c r="H63" s="6" t="s">
        <v>22</v>
      </c>
      <c r="I63" s="6" t="s">
        <v>178</v>
      </c>
      <c r="J63" s="6" t="s">
        <v>206</v>
      </c>
      <c r="K63" s="7">
        <v>9834797579</v>
      </c>
      <c r="L63" s="3">
        <f ca="1">IFERROR(__xludf.DUMMYFUNCTION("""COMPUTED_VALUE"""),8)</f>
        <v>8</v>
      </c>
      <c r="M63" s="3">
        <f ca="1">IFERROR(__xludf.DUMMYFUNCTION("""COMPUTED_VALUE"""),20)</f>
        <v>20</v>
      </c>
      <c r="N63" s="3">
        <f ca="1">IFERROR(__xludf.DUMMYFUNCTION("""COMPUTED_VALUE"""),13)</f>
        <v>13</v>
      </c>
      <c r="O63" s="3">
        <f ca="1">IFERROR(__xludf.DUMMYFUNCTION("""COMPUTED_VALUE"""),3)</f>
        <v>3</v>
      </c>
      <c r="P63" s="3">
        <f ca="1">IFERROR(__xludf.DUMMYFUNCTION("""COMPUTED_VALUE"""),6)</f>
        <v>6</v>
      </c>
      <c r="Q63" s="8">
        <f t="shared" ca="1" si="0"/>
        <v>86.206896551724142</v>
      </c>
    </row>
    <row r="64" spans="1:17" x14ac:dyDescent="0.25">
      <c r="A64" s="9">
        <v>62</v>
      </c>
      <c r="B64" s="6" t="s">
        <v>207</v>
      </c>
      <c r="C64" s="7">
        <v>3202062</v>
      </c>
      <c r="D64" s="6" t="s">
        <v>208</v>
      </c>
      <c r="E64" s="6" t="s">
        <v>19</v>
      </c>
      <c r="F64" s="6" t="s">
        <v>20</v>
      </c>
      <c r="G64" s="6" t="s">
        <v>21</v>
      </c>
      <c r="H64" s="6" t="s">
        <v>22</v>
      </c>
      <c r="I64" s="6" t="s">
        <v>178</v>
      </c>
      <c r="J64" s="6" t="s">
        <v>209</v>
      </c>
      <c r="K64" s="7">
        <v>9763238643</v>
      </c>
      <c r="L64" s="3">
        <f ca="1">IFERROR(__xludf.DUMMYFUNCTION("""COMPUTED_VALUE"""),0)</f>
        <v>0</v>
      </c>
      <c r="M64" s="3">
        <f ca="1">IFERROR(__xludf.DUMMYFUNCTION("""COMPUTED_VALUE"""),19)</f>
        <v>19</v>
      </c>
      <c r="N64" s="3">
        <f ca="1">IFERROR(__xludf.DUMMYFUNCTION("""COMPUTED_VALUE"""),13)</f>
        <v>13</v>
      </c>
      <c r="O64" s="3">
        <f ca="1">IFERROR(__xludf.DUMMYFUNCTION("""COMPUTED_VALUE"""),0)</f>
        <v>0</v>
      </c>
      <c r="P64" s="3">
        <f ca="1">IFERROR(__xludf.DUMMYFUNCTION("""COMPUTED_VALUE"""),6)</f>
        <v>6</v>
      </c>
      <c r="Q64" s="8">
        <f t="shared" ca="1" si="0"/>
        <v>65.517241379310349</v>
      </c>
    </row>
    <row r="65" spans="1:17" x14ac:dyDescent="0.25">
      <c r="A65" s="9">
        <v>63</v>
      </c>
      <c r="B65" s="6" t="s">
        <v>210</v>
      </c>
      <c r="C65" s="7">
        <v>3202063</v>
      </c>
      <c r="D65" s="6" t="s">
        <v>211</v>
      </c>
      <c r="E65" s="6" t="s">
        <v>19</v>
      </c>
      <c r="F65" s="6" t="s">
        <v>20</v>
      </c>
      <c r="G65" s="6" t="s">
        <v>21</v>
      </c>
      <c r="H65" s="6" t="s">
        <v>22</v>
      </c>
      <c r="I65" s="6" t="s">
        <v>178</v>
      </c>
      <c r="J65" s="6" t="s">
        <v>212</v>
      </c>
      <c r="K65" s="7">
        <v>7447234046</v>
      </c>
      <c r="L65" s="3">
        <f ca="1">IFERROR(__xludf.DUMMYFUNCTION("""COMPUTED_VALUE"""),7)</f>
        <v>7</v>
      </c>
      <c r="M65" s="3">
        <f ca="1">IFERROR(__xludf.DUMMYFUNCTION("""COMPUTED_VALUE"""),17)</f>
        <v>17</v>
      </c>
      <c r="N65" s="3">
        <f ca="1">IFERROR(__xludf.DUMMYFUNCTION("""COMPUTED_VALUE"""),8)</f>
        <v>8</v>
      </c>
      <c r="O65" s="3">
        <f ca="1">IFERROR(__xludf.DUMMYFUNCTION("""COMPUTED_VALUE"""),3)</f>
        <v>3</v>
      </c>
      <c r="P65" s="3">
        <f ca="1">IFERROR(__xludf.DUMMYFUNCTION("""COMPUTED_VALUE"""),5)</f>
        <v>5</v>
      </c>
      <c r="Q65" s="8">
        <f t="shared" ca="1" si="0"/>
        <v>68.965517241379317</v>
      </c>
    </row>
    <row r="66" spans="1:17" x14ac:dyDescent="0.25">
      <c r="A66" s="9">
        <v>64</v>
      </c>
      <c r="B66" s="6" t="s">
        <v>213</v>
      </c>
      <c r="C66" s="7">
        <v>3202064</v>
      </c>
      <c r="D66" s="6" t="s">
        <v>214</v>
      </c>
      <c r="E66" s="6" t="s">
        <v>19</v>
      </c>
      <c r="F66" s="6" t="s">
        <v>20</v>
      </c>
      <c r="G66" s="6" t="s">
        <v>21</v>
      </c>
      <c r="H66" s="6" t="s">
        <v>22</v>
      </c>
      <c r="I66" s="6" t="s">
        <v>178</v>
      </c>
      <c r="J66" s="6" t="s">
        <v>215</v>
      </c>
      <c r="K66" s="7">
        <v>9359591040</v>
      </c>
      <c r="L66" s="3">
        <f ca="1">IFERROR(__xludf.DUMMYFUNCTION("""COMPUTED_VALUE"""),10)</f>
        <v>10</v>
      </c>
      <c r="M66" s="3">
        <f ca="1">IFERROR(__xludf.DUMMYFUNCTION("""COMPUTED_VALUE"""),15)</f>
        <v>15</v>
      </c>
      <c r="N66" s="3">
        <f ca="1">IFERROR(__xludf.DUMMYFUNCTION("""COMPUTED_VALUE"""),12)</f>
        <v>12</v>
      </c>
      <c r="O66" s="3">
        <f ca="1">IFERROR(__xludf.DUMMYFUNCTION("""COMPUTED_VALUE"""),1)</f>
        <v>1</v>
      </c>
      <c r="P66" s="3">
        <f ca="1">IFERROR(__xludf.DUMMYFUNCTION("""COMPUTED_VALUE"""),9)</f>
        <v>9</v>
      </c>
      <c r="Q66" s="8">
        <f t="shared" ca="1" si="0"/>
        <v>81.034482758620683</v>
      </c>
    </row>
    <row r="67" spans="1:17" x14ac:dyDescent="0.25">
      <c r="A67" s="9">
        <v>65</v>
      </c>
      <c r="B67" s="6" t="s">
        <v>216</v>
      </c>
      <c r="C67" s="7">
        <v>3202065</v>
      </c>
      <c r="D67" s="6" t="s">
        <v>217</v>
      </c>
      <c r="E67" s="6" t="s">
        <v>19</v>
      </c>
      <c r="F67" s="6" t="s">
        <v>20</v>
      </c>
      <c r="G67" s="6" t="s">
        <v>21</v>
      </c>
      <c r="H67" s="6" t="s">
        <v>22</v>
      </c>
      <c r="I67" s="6" t="s">
        <v>178</v>
      </c>
      <c r="J67" s="6" t="s">
        <v>218</v>
      </c>
      <c r="K67" s="7">
        <v>7757990515</v>
      </c>
      <c r="L67" s="3">
        <f ca="1">IFERROR(__xludf.DUMMYFUNCTION("""COMPUTED_VALUE"""),12)</f>
        <v>12</v>
      </c>
      <c r="M67" s="3">
        <f ca="1">IFERROR(__xludf.DUMMYFUNCTION("""COMPUTED_VALUE"""),19)</f>
        <v>19</v>
      </c>
      <c r="N67" s="3">
        <f ca="1">IFERROR(__xludf.DUMMYFUNCTION("""COMPUTED_VALUE"""),13)</f>
        <v>13</v>
      </c>
      <c r="O67" s="3">
        <f ca="1">IFERROR(__xludf.DUMMYFUNCTION("""COMPUTED_VALUE"""),3)</f>
        <v>3</v>
      </c>
      <c r="P67" s="3">
        <f ca="1">IFERROR(__xludf.DUMMYFUNCTION("""COMPUTED_VALUE"""),9)</f>
        <v>9</v>
      </c>
      <c r="Q67" s="8">
        <f t="shared" ca="1" si="0"/>
        <v>96.551724137931032</v>
      </c>
    </row>
    <row r="68" spans="1:17" x14ac:dyDescent="0.25">
      <c r="A68" s="9">
        <v>66</v>
      </c>
      <c r="B68" s="6" t="s">
        <v>219</v>
      </c>
      <c r="C68" s="7">
        <v>3202066</v>
      </c>
      <c r="D68" s="6" t="s">
        <v>220</v>
      </c>
      <c r="E68" s="6" t="s">
        <v>19</v>
      </c>
      <c r="F68" s="6" t="s">
        <v>20</v>
      </c>
      <c r="G68" s="6" t="s">
        <v>21</v>
      </c>
      <c r="H68" s="6" t="s">
        <v>22</v>
      </c>
      <c r="I68" s="6" t="s">
        <v>178</v>
      </c>
      <c r="J68" s="6" t="s">
        <v>221</v>
      </c>
      <c r="K68" s="7">
        <v>7972835014</v>
      </c>
      <c r="L68" s="3">
        <f ca="1">IFERROR(__xludf.DUMMYFUNCTION("""COMPUTED_VALUE"""),4)</f>
        <v>4</v>
      </c>
      <c r="M68" s="3">
        <f ca="1">IFERROR(__xludf.DUMMYFUNCTION("""COMPUTED_VALUE"""),15)</f>
        <v>15</v>
      </c>
      <c r="N68" s="3">
        <f ca="1">IFERROR(__xludf.DUMMYFUNCTION("""COMPUTED_VALUE"""),10)</f>
        <v>10</v>
      </c>
      <c r="O68" s="3">
        <f ca="1">IFERROR(__xludf.DUMMYFUNCTION("""COMPUTED_VALUE"""),2)</f>
        <v>2</v>
      </c>
      <c r="P68" s="3">
        <f ca="1">IFERROR(__xludf.DUMMYFUNCTION("""COMPUTED_VALUE"""),1)</f>
        <v>1</v>
      </c>
      <c r="Q68" s="8">
        <f t="shared" ca="1" si="0"/>
        <v>55.172413793103445</v>
      </c>
    </row>
    <row r="69" spans="1:17" x14ac:dyDescent="0.25">
      <c r="A69" s="9">
        <v>67</v>
      </c>
      <c r="B69" s="6" t="s">
        <v>222</v>
      </c>
      <c r="C69" s="7">
        <v>3202067</v>
      </c>
      <c r="D69" s="6" t="s">
        <v>223</v>
      </c>
      <c r="E69" s="6" t="s">
        <v>19</v>
      </c>
      <c r="F69" s="6" t="s">
        <v>20</v>
      </c>
      <c r="G69" s="6" t="s">
        <v>21</v>
      </c>
      <c r="H69" s="6" t="s">
        <v>22</v>
      </c>
      <c r="I69" s="6" t="s">
        <v>178</v>
      </c>
      <c r="J69" s="10" t="s">
        <v>224</v>
      </c>
      <c r="K69" s="7">
        <v>7744085409</v>
      </c>
      <c r="L69" s="3">
        <f ca="1">IFERROR(__xludf.DUMMYFUNCTION("""COMPUTED_VALUE"""),11)</f>
        <v>11</v>
      </c>
      <c r="M69" s="3">
        <f ca="1">IFERROR(__xludf.DUMMYFUNCTION("""COMPUTED_VALUE"""),19)</f>
        <v>19</v>
      </c>
      <c r="N69" s="3">
        <f ca="1">IFERROR(__xludf.DUMMYFUNCTION("""COMPUTED_VALUE"""),13)</f>
        <v>13</v>
      </c>
      <c r="O69" s="3">
        <f ca="1">IFERROR(__xludf.DUMMYFUNCTION("""COMPUTED_VALUE"""),3)</f>
        <v>3</v>
      </c>
      <c r="P69" s="3">
        <f ca="1">IFERROR(__xludf.DUMMYFUNCTION("""COMPUTED_VALUE"""),10)</f>
        <v>10</v>
      </c>
      <c r="Q69" s="8">
        <f t="shared" ca="1" si="0"/>
        <v>96.551724137931032</v>
      </c>
    </row>
    <row r="70" spans="1:17" x14ac:dyDescent="0.25">
      <c r="A70" s="11">
        <v>68</v>
      </c>
      <c r="B70" s="6" t="s">
        <v>225</v>
      </c>
      <c r="C70" s="7">
        <v>3202068</v>
      </c>
      <c r="D70" s="6" t="s">
        <v>226</v>
      </c>
      <c r="E70" s="6" t="s">
        <v>19</v>
      </c>
      <c r="F70" s="6" t="s">
        <v>20</v>
      </c>
      <c r="G70" s="6" t="s">
        <v>21</v>
      </c>
      <c r="H70" s="6" t="s">
        <v>22</v>
      </c>
      <c r="I70" s="6" t="s">
        <v>178</v>
      </c>
      <c r="J70" s="12" t="s">
        <v>227</v>
      </c>
      <c r="K70" s="7">
        <v>9552288351</v>
      </c>
      <c r="L70" s="3">
        <f ca="1">IFERROR(__xludf.DUMMYFUNCTION("""COMPUTED_VALUE"""),5)</f>
        <v>5</v>
      </c>
      <c r="M70" s="3">
        <f ca="1">IFERROR(__xludf.DUMMYFUNCTION("""COMPUTED_VALUE"""),16)</f>
        <v>16</v>
      </c>
      <c r="N70" s="3">
        <f ca="1">IFERROR(__xludf.DUMMYFUNCTION("""COMPUTED_VALUE"""),9)</f>
        <v>9</v>
      </c>
      <c r="O70" s="3">
        <f ca="1">IFERROR(__xludf.DUMMYFUNCTION("""COMPUTED_VALUE"""),2)</f>
        <v>2</v>
      </c>
      <c r="P70" s="3">
        <f ca="1">IFERROR(__xludf.DUMMYFUNCTION("""COMPUTED_VALUE"""),2)</f>
        <v>2</v>
      </c>
      <c r="Q70" s="8">
        <f t="shared" ca="1" si="0"/>
        <v>58.620689655172413</v>
      </c>
    </row>
    <row r="71" spans="1:17" x14ac:dyDescent="0.25">
      <c r="A71" s="11">
        <v>69</v>
      </c>
      <c r="B71" s="6" t="s">
        <v>228</v>
      </c>
      <c r="C71" s="7">
        <v>3202069</v>
      </c>
      <c r="D71" s="6" t="s">
        <v>229</v>
      </c>
      <c r="E71" s="6" t="s">
        <v>19</v>
      </c>
      <c r="F71" s="6" t="s">
        <v>20</v>
      </c>
      <c r="G71" s="6" t="s">
        <v>21</v>
      </c>
      <c r="H71" s="6" t="s">
        <v>22</v>
      </c>
      <c r="I71" s="6" t="s">
        <v>178</v>
      </c>
      <c r="J71" s="13" t="s">
        <v>230</v>
      </c>
      <c r="K71" s="7">
        <v>9730783169</v>
      </c>
      <c r="L71" s="3">
        <f ca="1">IFERROR(__xludf.DUMMYFUNCTION("""COMPUTED_VALUE"""),0)</f>
        <v>0</v>
      </c>
      <c r="M71" s="3">
        <f ca="1">IFERROR(__xludf.DUMMYFUNCTION("""COMPUTED_VALUE"""),0)</f>
        <v>0</v>
      </c>
      <c r="N71" s="3">
        <f ca="1">IFERROR(__xludf.DUMMYFUNCTION("""COMPUTED_VALUE"""),7)</f>
        <v>7</v>
      </c>
      <c r="O71" s="3">
        <f ca="1">IFERROR(__xludf.DUMMYFUNCTION("""COMPUTED_VALUE"""),1)</f>
        <v>1</v>
      </c>
      <c r="P71" s="3">
        <f ca="1">IFERROR(__xludf.DUMMYFUNCTION("""COMPUTED_VALUE"""),0)</f>
        <v>0</v>
      </c>
      <c r="Q71" s="8">
        <f t="shared" ca="1" si="0"/>
        <v>13.793103448275861</v>
      </c>
    </row>
    <row r="72" spans="1:17" x14ac:dyDescent="0.25">
      <c r="A72" s="11">
        <v>70</v>
      </c>
      <c r="B72" s="6" t="s">
        <v>231</v>
      </c>
      <c r="C72" s="7">
        <v>3202070</v>
      </c>
      <c r="D72" s="6" t="s">
        <v>232</v>
      </c>
      <c r="E72" s="6" t="s">
        <v>19</v>
      </c>
      <c r="F72" s="6" t="s">
        <v>20</v>
      </c>
      <c r="G72" s="6" t="s">
        <v>21</v>
      </c>
      <c r="H72" s="6" t="s">
        <v>22</v>
      </c>
      <c r="I72" s="6" t="s">
        <v>178</v>
      </c>
      <c r="J72" s="13" t="s">
        <v>233</v>
      </c>
      <c r="K72" s="7">
        <v>7276310362</v>
      </c>
      <c r="L72" s="3">
        <f ca="1">IFERROR(__xludf.DUMMYFUNCTION("""COMPUTED_VALUE"""),0)</f>
        <v>0</v>
      </c>
      <c r="M72" s="3">
        <f ca="1">IFERROR(__xludf.DUMMYFUNCTION("""COMPUTED_VALUE"""),3)</f>
        <v>3</v>
      </c>
      <c r="N72" s="3">
        <f ca="1">IFERROR(__xludf.DUMMYFUNCTION("""COMPUTED_VALUE"""),0)</f>
        <v>0</v>
      </c>
      <c r="O72" s="3">
        <f ca="1">IFERROR(__xludf.DUMMYFUNCTION("""COMPUTED_VALUE"""),0)</f>
        <v>0</v>
      </c>
      <c r="P72" s="3">
        <f ca="1">IFERROR(__xludf.DUMMYFUNCTION("""COMPUTED_VALUE"""),0)</f>
        <v>0</v>
      </c>
      <c r="Q72" s="8">
        <f t="shared" ca="1" si="0"/>
        <v>5.1724137931034484</v>
      </c>
    </row>
  </sheetData>
  <hyperlinks>
    <hyperlink ref="J69" r:id="rId1" xr:uid="{EA3F056D-46DC-4FF8-9F75-1CD54D076011}"/>
    <hyperlink ref="J70" r:id="rId2" xr:uid="{CE75DAAB-ABC8-4BA8-BA8D-BE64C18BBD7D}"/>
    <hyperlink ref="J71" r:id="rId3" xr:uid="{0A0E7C21-832C-4940-8E5E-CC4E4CF29861}"/>
    <hyperlink ref="J72" r:id="rId4" xr:uid="{7A5D8008-1184-41B3-A3C0-6CE0D67474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2020-10-08T04:46:44Z</dcterms:created>
  <dcterms:modified xsi:type="dcterms:W3CDTF">2020-10-08T04:47:04Z</dcterms:modified>
</cp:coreProperties>
</file>