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filterPrivacy="1" codeName="ThisWorkbook"/>
  <xr:revisionPtr revIDLastSave="0" documentId="13_ncr:1_{412637DE-020B-9E43-B633-47067DA64701}" xr6:coauthVersionLast="47" xr6:coauthVersionMax="47" xr10:uidLastSave="{00000000-0000-0000-0000-000000000000}"/>
  <bookViews>
    <workbookView xWindow="0" yWindow="460" windowWidth="25600" windowHeight="155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7" l="1"/>
  <c r="F12" i="17"/>
  <c r="F14" i="17" s="1"/>
  <c r="F18" i="17" l="1"/>
  <c r="F16" i="17"/>
  <c r="F15" i="17"/>
  <c r="F13" i="18"/>
  <c r="F12" i="18"/>
  <c r="F24" i="18" l="1"/>
  <c r="F25" i="18" s="1"/>
  <c r="F26" i="18" s="1"/>
  <c r="F15" i="18"/>
  <c r="F18" i="18"/>
  <c r="F19" i="18" s="1"/>
  <c r="F20" i="18" s="1"/>
  <c r="F21" i="18" s="1"/>
  <c r="F16" i="18"/>
  <c r="F28" i="18" s="1"/>
  <c r="F14" i="18"/>
  <c r="F28" i="17"/>
  <c r="F24" i="17"/>
  <c r="F25" i="17" s="1"/>
  <c r="F26" i="17" s="1"/>
  <c r="F19" i="17" l="1"/>
  <c r="F27" i="18"/>
  <c r="F30" i="18" s="1"/>
  <c r="F31" i="18" s="1"/>
  <c r="F32" i="18" s="1"/>
  <c r="F22" i="18"/>
  <c r="F20" i="17" l="1"/>
  <c r="F21" i="17" s="1"/>
  <c r="C6" i="18" a="1"/>
  <c r="C6" i="18" s="1"/>
  <c r="I7" i="18" s="1"/>
  <c r="I26" i="18" s="1"/>
  <c r="F22" i="17" l="1"/>
  <c r="C6" i="17" s="1" a="1"/>
  <c r="C6" i="17" s="1"/>
  <c r="I7" i="17" s="1"/>
  <c r="I30" i="17" s="1"/>
  <c r="F27"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I9" i="17" l="1"/>
  <c r="I19" i="17"/>
  <c r="I28" i="17"/>
  <c r="I27" i="17"/>
  <c r="I11" i="17"/>
  <c r="I17" i="17"/>
  <c r="I14" i="17"/>
  <c r="I24" i="17"/>
  <c r="I20" i="17"/>
  <c r="I13" i="17"/>
  <c r="I6" i="17"/>
  <c r="I12" i="17"/>
  <c r="J7" i="17"/>
  <c r="J30" i="17" s="1"/>
  <c r="I23" i="17"/>
  <c r="I26" i="17"/>
  <c r="I29" i="17"/>
  <c r="I22" i="17"/>
  <c r="I16" i="17"/>
  <c r="I15" i="17"/>
  <c r="I21" i="17"/>
  <c r="I25" i="17"/>
  <c r="I18" i="17"/>
  <c r="J35" i="18"/>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J19" i="17" l="1"/>
  <c r="J16" i="17"/>
  <c r="J29" i="17"/>
  <c r="J13" i="17"/>
  <c r="J24" i="17"/>
  <c r="J20" i="17"/>
  <c r="J14" i="17"/>
  <c r="J9" i="17"/>
  <c r="K7" i="17"/>
  <c r="J18" i="17"/>
  <c r="J23" i="17"/>
  <c r="J11" i="17"/>
  <c r="J17" i="17"/>
  <c r="J22" i="17"/>
  <c r="J12" i="17"/>
  <c r="J28" i="17"/>
  <c r="J25" i="17"/>
  <c r="J21" i="17"/>
  <c r="J15" i="17"/>
  <c r="J26" i="17"/>
  <c r="J27" i="17"/>
  <c r="K35" i="18"/>
  <c r="K26" i="18"/>
  <c r="K11" i="18"/>
  <c r="K12" i="18"/>
  <c r="K30" i="18"/>
  <c r="K21" i="18"/>
  <c r="K20" i="18"/>
  <c r="K31" i="18"/>
  <c r="K18" i="18"/>
  <c r="K24" i="18"/>
  <c r="K9" i="18"/>
  <c r="K25" i="18"/>
  <c r="K27" i="18"/>
  <c r="K34" i="18"/>
  <c r="K13" i="18"/>
  <c r="K14" i="18"/>
  <c r="K16" i="18"/>
  <c r="K22" i="18"/>
  <c r="K28" i="18"/>
  <c r="K32" i="18"/>
  <c r="K15" i="18"/>
  <c r="L7" i="18"/>
  <c r="L35" i="18" s="1"/>
  <c r="K19" i="18"/>
  <c r="K17" i="18"/>
  <c r="K23" i="18"/>
  <c r="K29" i="18"/>
  <c r="K19" i="17" l="1"/>
  <c r="L7" i="17"/>
  <c r="L12" i="17" s="1"/>
  <c r="K16" i="17"/>
  <c r="K15" i="17"/>
  <c r="K23" i="17"/>
  <c r="K28" i="17"/>
  <c r="K25" i="17"/>
  <c r="K17" i="17"/>
  <c r="K13" i="17"/>
  <c r="K29" i="17"/>
  <c r="K27" i="17"/>
  <c r="K22" i="17"/>
  <c r="K18" i="17"/>
  <c r="K21" i="17"/>
  <c r="K9" i="17"/>
  <c r="K11" i="17"/>
  <c r="K30" i="17"/>
  <c r="K14" i="17"/>
  <c r="K26" i="17"/>
  <c r="K12" i="17"/>
  <c r="K24" i="17"/>
  <c r="K20" i="17"/>
  <c r="L20" i="17"/>
  <c r="L28" i="17"/>
  <c r="L24" i="17"/>
  <c r="L19" i="17"/>
  <c r="M7" i="17"/>
  <c r="M27" i="17" s="1"/>
  <c r="L21" i="17"/>
  <c r="L15" i="17"/>
  <c r="L23" i="17"/>
  <c r="L13" i="17"/>
  <c r="L11" i="17"/>
  <c r="L18" i="17"/>
  <c r="L16"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L27" i="17" l="1"/>
  <c r="L9" i="17"/>
  <c r="L29" i="17"/>
  <c r="L26" i="17"/>
  <c r="L17" i="17"/>
  <c r="L14" i="17"/>
  <c r="L25" i="17"/>
  <c r="L30" i="17"/>
  <c r="L22" i="17"/>
  <c r="M29" i="17"/>
  <c r="M17" i="17"/>
  <c r="M28" i="17"/>
  <c r="M16" i="17"/>
  <c r="M25" i="17"/>
  <c r="M24" i="17"/>
  <c r="M11" i="17"/>
  <c r="M22" i="17"/>
  <c r="M19" i="17"/>
  <c r="M9" i="17"/>
  <c r="M13" i="17"/>
  <c r="M26" i="17"/>
  <c r="M12" i="17"/>
  <c r="M21" i="17"/>
  <c r="N7" i="17"/>
  <c r="N30" i="17" s="1"/>
  <c r="M15" i="17"/>
  <c r="M18" i="17"/>
  <c r="M30" i="17"/>
  <c r="M23" i="17"/>
  <c r="M20" i="17"/>
  <c r="M14" i="17"/>
  <c r="M35" i="18"/>
  <c r="M33" i="18"/>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N11" i="17" l="1"/>
  <c r="N17" i="17"/>
  <c r="N16" i="17"/>
  <c r="N9" i="17"/>
  <c r="N28" i="17"/>
  <c r="N27" i="17"/>
  <c r="N26" i="17"/>
  <c r="N22" i="17"/>
  <c r="O7" i="17"/>
  <c r="N20" i="17"/>
  <c r="N25" i="17"/>
  <c r="N14" i="17"/>
  <c r="N15" i="17"/>
  <c r="N23" i="17"/>
  <c r="N24" i="17"/>
  <c r="N12" i="17"/>
  <c r="N18" i="17"/>
  <c r="N29" i="17"/>
  <c r="N13" i="17"/>
  <c r="N19" i="17"/>
  <c r="N21"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O13" i="17" l="1"/>
  <c r="O21" i="17"/>
  <c r="O26" i="17"/>
  <c r="O24" i="17"/>
  <c r="O22" i="17"/>
  <c r="O15" i="17"/>
  <c r="O12" i="17"/>
  <c r="O25" i="17"/>
  <c r="O18" i="17"/>
  <c r="O19" i="17"/>
  <c r="O27" i="17"/>
  <c r="O28" i="17"/>
  <c r="O11" i="17"/>
  <c r="P7" i="17"/>
  <c r="O30" i="17"/>
  <c r="O9" i="17"/>
  <c r="O14" i="17"/>
  <c r="O16" i="17"/>
  <c r="O20" i="17"/>
  <c r="O23" i="17"/>
  <c r="O29" i="17"/>
  <c r="O17"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13" i="17" l="1"/>
  <c r="P28" i="17"/>
  <c r="P11" i="17"/>
  <c r="P14" i="17"/>
  <c r="P27" i="17"/>
  <c r="P29" i="17"/>
  <c r="P6" i="17"/>
  <c r="P25" i="17"/>
  <c r="P22" i="17"/>
  <c r="P30" i="17"/>
  <c r="P23" i="17"/>
  <c r="Q7" i="17"/>
  <c r="Q19" i="17" s="1"/>
  <c r="P16" i="17"/>
  <c r="P21" i="17"/>
  <c r="P24" i="17"/>
  <c r="P19" i="17"/>
  <c r="P26" i="17"/>
  <c r="P17" i="17"/>
  <c r="P12" i="17"/>
  <c r="P20" i="17"/>
  <c r="P9" i="17"/>
  <c r="P18" i="17"/>
  <c r="P15" i="17"/>
  <c r="P35" i="18"/>
  <c r="P34" i="18"/>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Q24" i="17" l="1"/>
  <c r="Q18" i="17"/>
  <c r="Q30" i="17"/>
  <c r="Q15" i="17"/>
  <c r="Q11" i="17"/>
  <c r="Q14" i="17"/>
  <c r="Q16" i="17"/>
  <c r="Q9" i="17"/>
  <c r="Q21" i="17"/>
  <c r="Q26" i="17"/>
  <c r="Q28" i="17"/>
  <c r="Q22" i="17"/>
  <c r="Q27" i="17"/>
  <c r="Q23" i="17"/>
  <c r="Q17" i="17"/>
  <c r="R7" i="17"/>
  <c r="Q29" i="17"/>
  <c r="Q20" i="17"/>
  <c r="Q12" i="17"/>
  <c r="Q25" i="17"/>
  <c r="Q13" i="17"/>
  <c r="Q35" i="18"/>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R27" i="17" l="1"/>
  <c r="R18" i="17"/>
  <c r="R24" i="17"/>
  <c r="R29" i="17"/>
  <c r="R14" i="17"/>
  <c r="R19" i="17"/>
  <c r="S7" i="17"/>
  <c r="R26" i="17"/>
  <c r="R21" i="17"/>
  <c r="R22" i="17"/>
  <c r="R16" i="17"/>
  <c r="R25" i="17"/>
  <c r="R9" i="17"/>
  <c r="R20" i="17"/>
  <c r="R30" i="17"/>
  <c r="R13" i="17"/>
  <c r="R12" i="17"/>
  <c r="R23" i="17"/>
  <c r="R11" i="17"/>
  <c r="R17" i="17"/>
  <c r="R15" i="17"/>
  <c r="R28"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S11" i="17" l="1"/>
  <c r="S30" i="17"/>
  <c r="S28" i="17"/>
  <c r="S20" i="17"/>
  <c r="S13" i="17"/>
  <c r="S26" i="17"/>
  <c r="T7" i="17"/>
  <c r="S23" i="17"/>
  <c r="S17" i="17"/>
  <c r="S27" i="17"/>
  <c r="S21" i="17"/>
  <c r="S9" i="17"/>
  <c r="S16" i="17"/>
  <c r="S24" i="17"/>
  <c r="S14" i="17"/>
  <c r="S29" i="17"/>
  <c r="S18" i="17"/>
  <c r="S15" i="17"/>
  <c r="S12" i="17"/>
  <c r="S25" i="17"/>
  <c r="S22" i="17"/>
  <c r="S1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T25" i="17" l="1"/>
  <c r="T15" i="17"/>
  <c r="T19" i="17"/>
  <c r="T11" i="17"/>
  <c r="T18" i="17"/>
  <c r="T28" i="17"/>
  <c r="U7" i="17"/>
  <c r="T27" i="17"/>
  <c r="T21" i="17"/>
  <c r="T22" i="17"/>
  <c r="T20" i="17"/>
  <c r="T12" i="17"/>
  <c r="T29" i="17"/>
  <c r="T9" i="17"/>
  <c r="T26" i="17"/>
  <c r="T24" i="17"/>
  <c r="T16" i="17"/>
  <c r="T14" i="17"/>
  <c r="T17" i="17"/>
  <c r="T30" i="17"/>
  <c r="T13" i="17"/>
  <c r="T2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U27" i="17" l="1"/>
  <c r="U23" i="17"/>
  <c r="U29" i="17"/>
  <c r="U14" i="17"/>
  <c r="U18" i="17"/>
  <c r="U22" i="17"/>
  <c r="V7" i="17"/>
  <c r="U20" i="17"/>
  <c r="U24" i="17"/>
  <c r="U13" i="17"/>
  <c r="U17" i="17"/>
  <c r="U16" i="17"/>
  <c r="U30" i="17"/>
  <c r="U28" i="17"/>
  <c r="U15" i="17"/>
  <c r="U9" i="17"/>
  <c r="U25" i="17"/>
  <c r="U11" i="17"/>
  <c r="U12" i="17"/>
  <c r="U21" i="17"/>
  <c r="U26" i="17"/>
  <c r="U19" i="17"/>
  <c r="U34" i="18"/>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V9" i="17" l="1"/>
  <c r="V24" i="17"/>
  <c r="V12" i="17"/>
  <c r="V25" i="17"/>
  <c r="V16" i="17"/>
  <c r="V27" i="17"/>
  <c r="V11" i="17"/>
  <c r="V22" i="17"/>
  <c r="V18" i="17"/>
  <c r="V17" i="17"/>
  <c r="V23" i="17"/>
  <c r="V20" i="17"/>
  <c r="V15" i="17"/>
  <c r="V26" i="17"/>
  <c r="V28" i="17"/>
  <c r="V21" i="17"/>
  <c r="V14" i="17"/>
  <c r="V29" i="17"/>
  <c r="V30" i="17"/>
  <c r="V19" i="17"/>
  <c r="V13" i="17"/>
  <c r="W7"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W28" i="17" l="1"/>
  <c r="W13" i="17"/>
  <c r="W12" i="17"/>
  <c r="W30" i="17"/>
  <c r="W15" i="17"/>
  <c r="W17" i="17"/>
  <c r="W22" i="17"/>
  <c r="W19" i="17"/>
  <c r="W21" i="17"/>
  <c r="W11" i="17"/>
  <c r="W23" i="17"/>
  <c r="W9" i="17"/>
  <c r="W20" i="17"/>
  <c r="W27" i="17"/>
  <c r="W14" i="17"/>
  <c r="W18" i="17"/>
  <c r="W26" i="17"/>
  <c r="W25" i="17"/>
  <c r="W6" i="17"/>
  <c r="W29" i="17"/>
  <c r="W24" i="17"/>
  <c r="X7" i="17"/>
  <c r="X17" i="17" s="1"/>
  <c r="W16"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X25" i="17" l="1"/>
  <c r="X27" i="17"/>
  <c r="X11" i="17"/>
  <c r="X28" i="17"/>
  <c r="X9" i="17"/>
  <c r="X16" i="17"/>
  <c r="X12" i="17"/>
  <c r="X20" i="17"/>
  <c r="X29" i="17"/>
  <c r="X22" i="17"/>
  <c r="Y7" i="17"/>
  <c r="Y27" i="17" s="1"/>
  <c r="X14" i="17"/>
  <c r="X18" i="17"/>
  <c r="X24" i="17"/>
  <c r="X15" i="17"/>
  <c r="X23" i="17"/>
  <c r="X13" i="17"/>
  <c r="X26" i="17"/>
  <c r="X21" i="17"/>
  <c r="X30" i="17"/>
  <c r="X19"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Y14" i="17" l="1"/>
  <c r="Y24" i="17"/>
  <c r="Y29" i="17"/>
  <c r="Y20" i="17"/>
  <c r="Y30" i="17"/>
  <c r="Y28" i="17"/>
  <c r="Y25" i="17"/>
  <c r="Y18" i="17"/>
  <c r="Y15" i="17"/>
  <c r="Y13" i="17"/>
  <c r="Y19" i="17"/>
  <c r="Y16" i="17"/>
  <c r="Y11" i="17"/>
  <c r="Y23" i="17"/>
  <c r="Y9" i="17"/>
  <c r="Y21" i="17"/>
  <c r="Y17" i="17"/>
  <c r="Y26" i="17"/>
  <c r="Z7" i="17"/>
  <c r="Y22" i="17"/>
  <c r="Y12"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Z21" i="17" l="1"/>
  <c r="Z30" i="17"/>
  <c r="Z19" i="17"/>
  <c r="Z14" i="17"/>
  <c r="Z26" i="17"/>
  <c r="Z27" i="17"/>
  <c r="Z22" i="17"/>
  <c r="Z23" i="17"/>
  <c r="Z25" i="17"/>
  <c r="Z20" i="17"/>
  <c r="Z24" i="17"/>
  <c r="Z13" i="17"/>
  <c r="Z29" i="17"/>
  <c r="Z11" i="17"/>
  <c r="Z9" i="17"/>
  <c r="Z15" i="17"/>
  <c r="Z12" i="17"/>
  <c r="Z16" i="17"/>
  <c r="Z18" i="17"/>
  <c r="Z17" i="17"/>
  <c r="Z28" i="17"/>
  <c r="AA7"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A12" i="17" l="1"/>
  <c r="AA17" i="17"/>
  <c r="AA25" i="17"/>
  <c r="AA11" i="17"/>
  <c r="AA22" i="17"/>
  <c r="AA30" i="17"/>
  <c r="AA21" i="17"/>
  <c r="AA26" i="17"/>
  <c r="AA23" i="17"/>
  <c r="AA18" i="17"/>
  <c r="AA19" i="17"/>
  <c r="AA20" i="17"/>
  <c r="AA29" i="17"/>
  <c r="AA24" i="17"/>
  <c r="AA16" i="17"/>
  <c r="AA9" i="17"/>
  <c r="AB7" i="17"/>
  <c r="AB26" i="17" s="1"/>
  <c r="AA15" i="17"/>
  <c r="AA13" i="17"/>
  <c r="AA28" i="17"/>
  <c r="AA27" i="17"/>
  <c r="AA14"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B28" i="17" l="1"/>
  <c r="AB14" i="17"/>
  <c r="AB13" i="17"/>
  <c r="AB12" i="17"/>
  <c r="AB18" i="17"/>
  <c r="AB20" i="17"/>
  <c r="AB24" i="17"/>
  <c r="AB27" i="17"/>
  <c r="AB19" i="17"/>
  <c r="AC7" i="17"/>
  <c r="AC28" i="17" s="1"/>
  <c r="AB16" i="17"/>
  <c r="AB30" i="17"/>
  <c r="AB9" i="17"/>
  <c r="AB23" i="17"/>
  <c r="AB25" i="17"/>
  <c r="AB22" i="17"/>
  <c r="AB15" i="17"/>
  <c r="AB17" i="17"/>
  <c r="AB29" i="17"/>
  <c r="AB21" i="17"/>
  <c r="AB11"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C27" i="17" l="1"/>
  <c r="AC20" i="17"/>
  <c r="AC13" i="17"/>
  <c r="AC30" i="17"/>
  <c r="AC16" i="17"/>
  <c r="AC25" i="17"/>
  <c r="AC24" i="17"/>
  <c r="AC21" i="17"/>
  <c r="AC11" i="17"/>
  <c r="AD7" i="17"/>
  <c r="AC12" i="17"/>
  <c r="AC22" i="17"/>
  <c r="AC26" i="17"/>
  <c r="AC9" i="17"/>
  <c r="AC14" i="17"/>
  <c r="AC23" i="17"/>
  <c r="AC15" i="17"/>
  <c r="AC17" i="17"/>
  <c r="AC19" i="17"/>
  <c r="AC29" i="17"/>
  <c r="AC18"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D14" i="17" l="1"/>
  <c r="AD19" i="17"/>
  <c r="AD15" i="17"/>
  <c r="AD13" i="17"/>
  <c r="AD25" i="17"/>
  <c r="AD28" i="17"/>
  <c r="AD26" i="17"/>
  <c r="AD11" i="17"/>
  <c r="AD29" i="17"/>
  <c r="AD23" i="17"/>
  <c r="AD24" i="17"/>
  <c r="AD18" i="17"/>
  <c r="AD12" i="17"/>
  <c r="AD27" i="17"/>
  <c r="AD6" i="17"/>
  <c r="AE7" i="17"/>
  <c r="AE30" i="17" s="1"/>
  <c r="AD16" i="17"/>
  <c r="AD17" i="17"/>
  <c r="AD20" i="17"/>
  <c r="AD9" i="17"/>
  <c r="AD21" i="17"/>
  <c r="AD22" i="17"/>
  <c r="AD30"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E11" i="17" l="1"/>
  <c r="AE12" i="17"/>
  <c r="AE23" i="17"/>
  <c r="AE24" i="17"/>
  <c r="AE17" i="17"/>
  <c r="AE20" i="17"/>
  <c r="AE9" i="17"/>
  <c r="AE27" i="17"/>
  <c r="AE18" i="17"/>
  <c r="AE13" i="17"/>
  <c r="AE21" i="17"/>
  <c r="AE26" i="17"/>
  <c r="AE15" i="17"/>
  <c r="AE22" i="17"/>
  <c r="AE19" i="17"/>
  <c r="AE29" i="17"/>
  <c r="AE16" i="17"/>
  <c r="AE25" i="17"/>
  <c r="AE14" i="17"/>
  <c r="AE28" i="17"/>
  <c r="AF7"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F17" i="17" l="1"/>
  <c r="AG7" i="17"/>
  <c r="AF16" i="17"/>
  <c r="AF22" i="17"/>
  <c r="AF25" i="17"/>
  <c r="AF18" i="17"/>
  <c r="AF14" i="17"/>
  <c r="AF21" i="17"/>
  <c r="AF13" i="17"/>
  <c r="AF26" i="17"/>
  <c r="AF20" i="17"/>
  <c r="AF11" i="17"/>
  <c r="AF29" i="17"/>
  <c r="AF15" i="17"/>
  <c r="AF9" i="17"/>
  <c r="AF27" i="17"/>
  <c r="AF19" i="17"/>
  <c r="AF12" i="17"/>
  <c r="AF30" i="17"/>
  <c r="AF28" i="17"/>
  <c r="AF24" i="17"/>
  <c r="AF23"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G25" i="17" l="1"/>
  <c r="AG22" i="17"/>
  <c r="AG30" i="17"/>
  <c r="AG20" i="17"/>
  <c r="AG18" i="17"/>
  <c r="AG21" i="17"/>
  <c r="AG9" i="17"/>
  <c r="AG15" i="17"/>
  <c r="AG11" i="17"/>
  <c r="AH7" i="17"/>
  <c r="AG12" i="17"/>
  <c r="AG29" i="17"/>
  <c r="AG24" i="17"/>
  <c r="AG17" i="17"/>
  <c r="AG28" i="17"/>
  <c r="AG19" i="17"/>
  <c r="AG16" i="17"/>
  <c r="AG27" i="17"/>
  <c r="AG26" i="17"/>
  <c r="AG14" i="17"/>
  <c r="AG23" i="17"/>
  <c r="AG13"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H19" i="17" l="1"/>
  <c r="AH20" i="17"/>
  <c r="AH23" i="17"/>
  <c r="AH15" i="17"/>
  <c r="AH18" i="17"/>
  <c r="AH27" i="17"/>
  <c r="AH9" i="17"/>
  <c r="AH13" i="17"/>
  <c r="AH29" i="17"/>
  <c r="AH25" i="17"/>
  <c r="AH22" i="17"/>
  <c r="AH17" i="17"/>
  <c r="AH16" i="17"/>
  <c r="AH28" i="17"/>
  <c r="AH21" i="17"/>
  <c r="AH12" i="17"/>
  <c r="AH30" i="17"/>
  <c r="AI7" i="17"/>
  <c r="AH26" i="17"/>
  <c r="AH24" i="17"/>
  <c r="AH14" i="17"/>
  <c r="AH11" i="17"/>
  <c r="AH20" i="18"/>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I28" i="17" l="1"/>
  <c r="AI13" i="17"/>
  <c r="AI27" i="17"/>
  <c r="AI29" i="17"/>
  <c r="AI21" i="17"/>
  <c r="AI12" i="17"/>
  <c r="AI24" i="17"/>
  <c r="AI17" i="17"/>
  <c r="AJ7" i="17"/>
  <c r="AI16" i="17"/>
  <c r="AI18" i="17"/>
  <c r="AI14" i="17"/>
  <c r="AI26" i="17"/>
  <c r="AI25" i="17"/>
  <c r="AI11" i="17"/>
  <c r="AI30" i="17"/>
  <c r="AI20" i="17"/>
  <c r="AI9" i="17"/>
  <c r="AI19" i="17"/>
  <c r="AI23" i="17"/>
  <c r="AI22" i="17"/>
  <c r="AI15" i="17"/>
  <c r="AI16" i="18"/>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J16" i="17" l="1"/>
  <c r="AJ27" i="17"/>
  <c r="AJ25" i="17"/>
  <c r="AJ11" i="17"/>
  <c r="AJ26" i="17"/>
  <c r="AJ24" i="17"/>
  <c r="AJ19" i="17"/>
  <c r="AJ12" i="17"/>
  <c r="AJ18" i="17"/>
  <c r="AJ20" i="17"/>
  <c r="AJ9" i="17"/>
  <c r="AJ23" i="17"/>
  <c r="AJ14" i="17"/>
  <c r="AJ15" i="17"/>
  <c r="AJ13" i="17"/>
  <c r="AJ29" i="17"/>
  <c r="AJ21" i="17"/>
  <c r="AK7" i="17"/>
  <c r="AJ30" i="17"/>
  <c r="AJ28" i="17"/>
  <c r="AJ22" i="17"/>
  <c r="AJ17" i="17"/>
  <c r="AJ34" i="18"/>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K25" i="17" l="1"/>
  <c r="AK15" i="17"/>
  <c r="AK6" i="17"/>
  <c r="AK12" i="17"/>
  <c r="AK19" i="17"/>
  <c r="AK18" i="17"/>
  <c r="AK13" i="17"/>
  <c r="AK16" i="17"/>
  <c r="AK27" i="17"/>
  <c r="AK17" i="17"/>
  <c r="AK29" i="17"/>
  <c r="AK26" i="17"/>
  <c r="AK14" i="17"/>
  <c r="AK28" i="17"/>
  <c r="AK24" i="17"/>
  <c r="AK22" i="17"/>
  <c r="AL7" i="17"/>
  <c r="AK21" i="17"/>
  <c r="AK30" i="17"/>
  <c r="AK9" i="17"/>
  <c r="AK23" i="17"/>
  <c r="AK11" i="17"/>
  <c r="AK20" i="17"/>
  <c r="AK22" i="18"/>
  <c r="AK6" i="18"/>
  <c r="AK16" i="18"/>
  <c r="AK9" i="18"/>
  <c r="AK15" i="18"/>
  <c r="AK19" i="18"/>
  <c r="AK35" i="18"/>
  <c r="AK24" i="18"/>
  <c r="AK29" i="18"/>
  <c r="AK30" i="18"/>
  <c r="AK11" i="18"/>
  <c r="AK21" i="18"/>
  <c r="AK14" i="18"/>
  <c r="AK31" i="18"/>
  <c r="AK12" i="18"/>
  <c r="AK20" i="18"/>
  <c r="AK23" i="18"/>
  <c r="AK28" i="18"/>
  <c r="AK26" i="18"/>
  <c r="AL7" i="18"/>
  <c r="AL32" i="18" s="1"/>
  <c r="AK13" i="18"/>
  <c r="AK17" i="18"/>
  <c r="AK18" i="18"/>
  <c r="AK27" i="18"/>
  <c r="AK33" i="18"/>
  <c r="AK32" i="18"/>
  <c r="AK25" i="18"/>
  <c r="AL24" i="17" l="1"/>
  <c r="AL13" i="17"/>
  <c r="AL22" i="17"/>
  <c r="AL18" i="17"/>
  <c r="AL19" i="17"/>
  <c r="AL17" i="17"/>
  <c r="AL23" i="17"/>
  <c r="AL16" i="17"/>
  <c r="AL21" i="17"/>
  <c r="AL20" i="17"/>
  <c r="AL14" i="17"/>
  <c r="AL29" i="17"/>
  <c r="AL12" i="17"/>
  <c r="AL28" i="17"/>
  <c r="AM7" i="17"/>
  <c r="AL26" i="17"/>
  <c r="AL25" i="17"/>
  <c r="AL30" i="17"/>
  <c r="AL27" i="17"/>
  <c r="AL15" i="17"/>
  <c r="AL11" i="17"/>
  <c r="AL9" i="17"/>
  <c r="AL35" i="18"/>
  <c r="AL14" i="18"/>
  <c r="AL21" i="18"/>
  <c r="AL25" i="18"/>
  <c r="AL20" i="18"/>
  <c r="AL30" i="18"/>
  <c r="AL26" i="18"/>
  <c r="AL33" i="18"/>
  <c r="AL17" i="18"/>
  <c r="AL34" i="18"/>
  <c r="AL9" i="18"/>
  <c r="AL22" i="18"/>
  <c r="AL11" i="18"/>
  <c r="AL28" i="18"/>
  <c r="AM7" i="18"/>
  <c r="AM34" i="18" s="1"/>
  <c r="AL29" i="18"/>
  <c r="AL23" i="18"/>
  <c r="AL12" i="18"/>
  <c r="AL27" i="18"/>
  <c r="AL19" i="18"/>
  <c r="AL24" i="18"/>
  <c r="AL16" i="18"/>
  <c r="AL13" i="18"/>
  <c r="AL31" i="18"/>
  <c r="AL15" i="18"/>
  <c r="AL18" i="18"/>
  <c r="AM23" i="17" l="1"/>
  <c r="AM13" i="17"/>
  <c r="AM9" i="17"/>
  <c r="AM22" i="17"/>
  <c r="AM14" i="17"/>
  <c r="AM12" i="17"/>
  <c r="AM25" i="17"/>
  <c r="AM18" i="17"/>
  <c r="AM19" i="17"/>
  <c r="AM21" i="17"/>
  <c r="AM24" i="17"/>
  <c r="AM30" i="17"/>
  <c r="AM16" i="17"/>
  <c r="AM28" i="17"/>
  <c r="AM20" i="17"/>
  <c r="AM17" i="17"/>
  <c r="AN7" i="17"/>
  <c r="AM27" i="17"/>
  <c r="AM11" i="17"/>
  <c r="AM26" i="17"/>
  <c r="AM29" i="17"/>
  <c r="AM15" i="17"/>
  <c r="AM17" i="18"/>
  <c r="AM21" i="18"/>
  <c r="AM26" i="18"/>
  <c r="AM16" i="18"/>
  <c r="AM18" i="18"/>
  <c r="AM24" i="18"/>
  <c r="AN7" i="18"/>
  <c r="AN33" i="18" s="1"/>
  <c r="AM28" i="18"/>
  <c r="AM12" i="18"/>
  <c r="AM35" i="18"/>
  <c r="AM15" i="18"/>
  <c r="AM29" i="18"/>
  <c r="AM31" i="18"/>
  <c r="AM13" i="18"/>
  <c r="AM25" i="18"/>
  <c r="AM30" i="18"/>
  <c r="AM14" i="18"/>
  <c r="AM22" i="18"/>
  <c r="AM32" i="18"/>
  <c r="AM9" i="18"/>
  <c r="AM19" i="18"/>
  <c r="AM23" i="18"/>
  <c r="AM33" i="18"/>
  <c r="AM11" i="18"/>
  <c r="AM20" i="18"/>
  <c r="AM27" i="18"/>
  <c r="AN16" i="17" l="1"/>
  <c r="AO7" i="17"/>
  <c r="AN20" i="17"/>
  <c r="AN9" i="17"/>
  <c r="AN14" i="17"/>
  <c r="AN21" i="17"/>
  <c r="AN13" i="17"/>
  <c r="AN23" i="17"/>
  <c r="AN18" i="17"/>
  <c r="AN15" i="17"/>
  <c r="AN25" i="17"/>
  <c r="AN30" i="17"/>
  <c r="AN17" i="17"/>
  <c r="AN26" i="17"/>
  <c r="AN27" i="17"/>
  <c r="AN11" i="17"/>
  <c r="AN24" i="17"/>
  <c r="AN19" i="17"/>
  <c r="AN29" i="17"/>
  <c r="AN28" i="17"/>
  <c r="AN22" i="17"/>
  <c r="AN12" i="17"/>
  <c r="AN18" i="18"/>
  <c r="AN28" i="18"/>
  <c r="AN26" i="18"/>
  <c r="AN22" i="18"/>
  <c r="AN23" i="18"/>
  <c r="AO7" i="18"/>
  <c r="AO28" i="18" s="1"/>
  <c r="AN29" i="18"/>
  <c r="AN27" i="18"/>
  <c r="AN12" i="18"/>
  <c r="AN13" i="18"/>
  <c r="AN9" i="18"/>
  <c r="AN30" i="18"/>
  <c r="AN14" i="18"/>
  <c r="AN31" i="18"/>
  <c r="AN19" i="18"/>
  <c r="AN35" i="18"/>
  <c r="AN15" i="18"/>
  <c r="AN16" i="18"/>
  <c r="AN20" i="18"/>
  <c r="AN32" i="18"/>
  <c r="AN17" i="18"/>
  <c r="AN24" i="18"/>
  <c r="AN34" i="18"/>
  <c r="AN21" i="18"/>
  <c r="AN11" i="18"/>
  <c r="AN25" i="18"/>
  <c r="AO24" i="17" l="1"/>
  <c r="AO21" i="17"/>
  <c r="AO29" i="17"/>
  <c r="AO17" i="17"/>
  <c r="AO23" i="17"/>
  <c r="AO19" i="17"/>
  <c r="AO28" i="17"/>
  <c r="AO16" i="17"/>
  <c r="AO27" i="17"/>
  <c r="AO14" i="17"/>
  <c r="AO25" i="17"/>
  <c r="AO26" i="17"/>
  <c r="AO13" i="17"/>
  <c r="AO30" i="17"/>
  <c r="AP7" i="17"/>
  <c r="AO22" i="17"/>
  <c r="AO18" i="17"/>
  <c r="AO20" i="17"/>
  <c r="AO15" i="17"/>
  <c r="AO9" i="17"/>
  <c r="AO12" i="17"/>
  <c r="AO11" i="17"/>
  <c r="AO24" i="18"/>
  <c r="AO9" i="18"/>
  <c r="AO11" i="18"/>
  <c r="AO29" i="18"/>
  <c r="AO25" i="18"/>
  <c r="AO31" i="18"/>
  <c r="AO12" i="18"/>
  <c r="AO17" i="18"/>
  <c r="AO33" i="18"/>
  <c r="AP7" i="18"/>
  <c r="AP33" i="18" s="1"/>
  <c r="AO30" i="18"/>
  <c r="AO35" i="18"/>
  <c r="AO18" i="18"/>
  <c r="AO26" i="18"/>
  <c r="AO32" i="18"/>
  <c r="AO14" i="18"/>
  <c r="AO15" i="18"/>
  <c r="AO19" i="18"/>
  <c r="AO27" i="18"/>
  <c r="AO22" i="18"/>
  <c r="AO20" i="18"/>
  <c r="AO23" i="18"/>
  <c r="AO13" i="18"/>
  <c r="AO16" i="18"/>
  <c r="AO34" i="18"/>
  <c r="AO21" i="18"/>
  <c r="AP19" i="17" l="1"/>
  <c r="AP14" i="17"/>
  <c r="AP24" i="17"/>
  <c r="AP25" i="17"/>
  <c r="AP15" i="17"/>
  <c r="AP23" i="17"/>
  <c r="AP26" i="17"/>
  <c r="AP13" i="17"/>
  <c r="AP16" i="17"/>
  <c r="AP29" i="17"/>
  <c r="AP22" i="17"/>
  <c r="AP20" i="17"/>
  <c r="AP12" i="17"/>
  <c r="AP30" i="17"/>
  <c r="AP21" i="17"/>
  <c r="AP28" i="17"/>
  <c r="AP18" i="17"/>
  <c r="AP27" i="17"/>
  <c r="AP17" i="17"/>
  <c r="AQ7" i="17"/>
  <c r="AP9" i="17"/>
  <c r="AP11" i="17"/>
  <c r="AP35" i="18"/>
  <c r="AP11" i="18"/>
  <c r="AP19" i="18"/>
  <c r="AP15" i="18"/>
  <c r="AP20" i="18"/>
  <c r="AP17" i="18"/>
  <c r="AP24" i="18"/>
  <c r="AP28" i="18"/>
  <c r="AP29" i="18"/>
  <c r="AP16" i="18"/>
  <c r="AP34" i="18"/>
  <c r="AP23" i="18"/>
  <c r="AP21" i="18"/>
  <c r="AP25" i="18"/>
  <c r="AQ7" i="18"/>
  <c r="AQ30" i="18" s="1"/>
  <c r="AP26" i="18"/>
  <c r="AP30" i="18"/>
  <c r="AP12" i="18"/>
  <c r="AP13" i="18"/>
  <c r="AP31" i="18"/>
  <c r="AP22" i="18"/>
  <c r="AP18" i="18"/>
  <c r="AP32" i="18"/>
  <c r="AP9" i="18"/>
  <c r="AP14" i="18"/>
  <c r="AP27" i="18"/>
  <c r="AQ18" i="17" l="1"/>
  <c r="AQ28" i="17"/>
  <c r="AQ27" i="17"/>
  <c r="AQ26" i="17"/>
  <c r="AQ25" i="17"/>
  <c r="AQ29" i="17"/>
  <c r="AQ12" i="17"/>
  <c r="AQ21" i="17"/>
  <c r="AR7" i="17"/>
  <c r="AQ17" i="17"/>
  <c r="AQ16" i="17"/>
  <c r="AQ20" i="17"/>
  <c r="AQ19" i="17"/>
  <c r="AQ30" i="17"/>
  <c r="AQ23" i="17"/>
  <c r="AQ24" i="17"/>
  <c r="AQ15" i="17"/>
  <c r="AQ11" i="17"/>
  <c r="AQ9" i="17"/>
  <c r="AQ22" i="17"/>
  <c r="AQ13" i="17"/>
  <c r="AQ14" i="17"/>
  <c r="AQ25" i="18"/>
  <c r="AQ14" i="18"/>
  <c r="AQ22" i="18"/>
  <c r="AQ26" i="18"/>
  <c r="AQ23" i="18"/>
  <c r="AQ31" i="18"/>
  <c r="AQ15" i="18"/>
  <c r="AQ32" i="18"/>
  <c r="AQ18" i="18"/>
  <c r="AQ33" i="18"/>
  <c r="AQ9" i="18"/>
  <c r="AQ19" i="18"/>
  <c r="AQ27" i="18"/>
  <c r="AQ34" i="18"/>
  <c r="AQ11" i="18"/>
  <c r="AQ20" i="18"/>
  <c r="AQ24" i="18"/>
  <c r="AQ35" i="18"/>
  <c r="AQ13" i="18"/>
  <c r="AQ16" i="18"/>
  <c r="AQ28" i="18"/>
  <c r="AR7" i="18"/>
  <c r="AR35" i="18" s="1"/>
  <c r="AQ17" i="18"/>
  <c r="AQ29" i="18"/>
  <c r="AQ12" i="18"/>
  <c r="AQ21" i="18"/>
  <c r="AR16" i="17" l="1"/>
  <c r="AS7" i="17"/>
  <c r="AR13" i="17"/>
  <c r="AR27" i="17"/>
  <c r="AR20" i="17"/>
  <c r="AR9" i="17"/>
  <c r="AR15" i="17"/>
  <c r="AR29" i="17"/>
  <c r="AR19" i="17"/>
  <c r="AR25" i="17"/>
  <c r="AR23" i="17"/>
  <c r="AR11" i="17"/>
  <c r="AR26" i="17"/>
  <c r="AR17" i="17"/>
  <c r="AR22" i="17"/>
  <c r="AR30" i="17"/>
  <c r="AR14" i="17"/>
  <c r="AR12" i="17"/>
  <c r="AR28" i="17"/>
  <c r="AR18" i="17"/>
  <c r="AR24" i="17"/>
  <c r="AR6" i="17"/>
  <c r="AR21" i="17"/>
  <c r="AR21" i="18"/>
  <c r="AR29" i="18"/>
  <c r="AR27" i="18"/>
  <c r="AR12" i="18"/>
  <c r="AR15" i="18"/>
  <c r="AR31" i="18"/>
  <c r="AR19" i="18"/>
  <c r="AR9" i="18"/>
  <c r="AR20" i="18"/>
  <c r="AR32" i="18"/>
  <c r="AS7" i="18"/>
  <c r="AS35" i="18" s="1"/>
  <c r="AR6" i="18"/>
  <c r="AR11" i="18"/>
  <c r="AR28" i="18"/>
  <c r="AR30" i="18"/>
  <c r="AR14" i="18"/>
  <c r="AR13" i="18"/>
  <c r="AR25" i="18"/>
  <c r="AR17" i="18"/>
  <c r="AR18" i="18"/>
  <c r="AR22" i="18"/>
  <c r="AR16" i="18"/>
  <c r="AR24" i="18"/>
  <c r="AR23" i="18"/>
  <c r="AR33" i="18"/>
  <c r="AR26" i="18"/>
  <c r="AR34" i="18"/>
  <c r="AS30" i="18"/>
  <c r="AS25" i="17" l="1"/>
  <c r="AS15" i="17"/>
  <c r="AS9" i="17"/>
  <c r="AS29" i="17"/>
  <c r="AS14" i="17"/>
  <c r="AS28" i="17"/>
  <c r="AS12" i="17"/>
  <c r="AS27" i="17"/>
  <c r="AS24" i="17"/>
  <c r="AS18" i="17"/>
  <c r="AS22" i="17"/>
  <c r="AS16" i="17"/>
  <c r="AS30" i="17"/>
  <c r="AS11" i="17"/>
  <c r="AS19" i="17"/>
  <c r="AS20" i="17"/>
  <c r="AS23" i="17"/>
  <c r="AS13" i="17"/>
  <c r="AS26" i="17"/>
  <c r="AS21" i="17"/>
  <c r="AT7" i="17"/>
  <c r="AS17" i="17"/>
  <c r="AS9" i="18"/>
  <c r="AS23" i="18"/>
  <c r="AS27" i="18"/>
  <c r="AS15" i="18"/>
  <c r="AS18" i="18"/>
  <c r="AS34" i="18"/>
  <c r="AS20" i="18"/>
  <c r="AS24" i="18"/>
  <c r="AS25" i="18"/>
  <c r="AS16" i="18"/>
  <c r="AS14" i="18"/>
  <c r="AS26" i="18"/>
  <c r="AS11" i="18"/>
  <c r="AS32" i="18"/>
  <c r="AS13" i="18"/>
  <c r="AS17" i="18"/>
  <c r="AS19" i="18"/>
  <c r="AS31" i="18"/>
  <c r="AT7" i="18"/>
  <c r="AT33" i="18" s="1"/>
  <c r="AS21" i="18"/>
  <c r="AS28" i="18"/>
  <c r="AS33" i="18"/>
  <c r="AS12" i="18"/>
  <c r="AS22" i="18"/>
  <c r="AS29" i="18"/>
  <c r="AT30" i="17" l="1"/>
  <c r="AT27" i="17"/>
  <c r="AT21" i="17"/>
  <c r="AT9" i="17"/>
  <c r="AT26" i="17"/>
  <c r="AT15" i="17"/>
  <c r="AT13" i="17"/>
  <c r="AT11" i="17"/>
  <c r="AT19" i="17"/>
  <c r="AT14" i="17"/>
  <c r="AT24" i="17"/>
  <c r="AT20" i="17"/>
  <c r="AT17" i="17"/>
  <c r="AT28" i="17"/>
  <c r="AT23" i="17"/>
  <c r="AT25" i="17"/>
  <c r="AT22" i="17"/>
  <c r="AT16" i="17"/>
  <c r="AU7" i="17"/>
  <c r="AT29" i="17"/>
  <c r="AT18" i="17"/>
  <c r="AT12" i="17"/>
  <c r="AT11" i="18"/>
  <c r="AT12" i="18"/>
  <c r="AT16" i="18"/>
  <c r="AT15" i="18"/>
  <c r="AT21" i="18"/>
  <c r="AT22" i="18"/>
  <c r="AT23" i="18"/>
  <c r="AT13" i="18"/>
  <c r="AU7" i="18"/>
  <c r="AU31" i="18" s="1"/>
  <c r="AT28" i="18"/>
  <c r="AT34" i="18"/>
  <c r="AT24" i="18"/>
  <c r="AT35" i="18"/>
  <c r="AT14" i="18"/>
  <c r="AT26" i="18"/>
  <c r="AT17" i="18"/>
  <c r="AT30" i="18"/>
  <c r="AT29" i="18"/>
  <c r="AT25" i="18"/>
  <c r="AT31" i="18"/>
  <c r="AT19" i="18"/>
  <c r="AT18" i="18"/>
  <c r="AT32" i="18"/>
  <c r="AT9" i="18"/>
  <c r="AT20" i="18"/>
  <c r="AT27" i="18"/>
  <c r="AU12" i="18" l="1"/>
  <c r="AU25" i="17"/>
  <c r="AU19" i="17"/>
  <c r="AU17" i="17"/>
  <c r="AU26" i="17"/>
  <c r="AU30" i="17"/>
  <c r="AU11" i="17"/>
  <c r="AU20" i="17"/>
  <c r="AU21" i="17"/>
  <c r="AU12" i="17"/>
  <c r="AU16" i="17"/>
  <c r="AU29" i="17"/>
  <c r="AU23" i="17"/>
  <c r="AU24" i="17"/>
  <c r="AU27" i="17"/>
  <c r="AV7" i="17"/>
  <c r="AU15" i="17"/>
  <c r="AU28" i="17"/>
  <c r="AU9" i="17"/>
  <c r="AU14" i="17"/>
  <c r="AU22" i="17"/>
  <c r="AU13" i="17"/>
  <c r="AU18" i="17"/>
  <c r="AU25" i="18"/>
  <c r="AU20" i="18"/>
  <c r="AU22" i="18"/>
  <c r="AU23" i="18"/>
  <c r="AU27" i="18"/>
  <c r="AU9" i="18"/>
  <c r="AU24" i="18"/>
  <c r="AU18" i="18"/>
  <c r="AU35" i="18"/>
  <c r="AU14" i="18"/>
  <c r="AU28" i="18"/>
  <c r="AU19" i="18"/>
  <c r="AU29" i="18"/>
  <c r="AU30" i="18"/>
  <c r="AU13" i="18"/>
  <c r="AU16" i="18"/>
  <c r="AU34" i="18"/>
  <c r="AU11" i="18"/>
  <c r="AU17" i="18"/>
  <c r="AU33" i="18"/>
  <c r="AV7" i="18"/>
  <c r="AV35" i="18" s="1"/>
  <c r="AU21" i="18"/>
  <c r="AU32" i="18"/>
  <c r="AU15" i="18"/>
  <c r="AU26" i="18"/>
  <c r="AV25" i="17" l="1"/>
  <c r="AV12" i="17"/>
  <c r="AV13" i="17"/>
  <c r="AV21" i="17"/>
  <c r="AW7" i="17"/>
  <c r="AV30" i="17"/>
  <c r="AV28" i="17"/>
  <c r="AV14" i="17"/>
  <c r="AV27" i="17"/>
  <c r="AV22" i="17"/>
  <c r="AV16" i="17"/>
  <c r="AV26" i="17"/>
  <c r="AV15" i="17"/>
  <c r="AV17" i="17"/>
  <c r="AV18" i="17"/>
  <c r="AV11" i="17"/>
  <c r="AV9" i="17"/>
  <c r="AV20" i="17"/>
  <c r="AV29" i="17"/>
  <c r="AV23" i="17"/>
  <c r="AV19" i="17"/>
  <c r="AV24" i="17"/>
  <c r="AV17" i="18"/>
  <c r="AV28" i="18"/>
  <c r="AV29" i="18"/>
  <c r="AV9" i="18"/>
  <c r="AV19" i="18"/>
  <c r="AV27" i="18"/>
  <c r="AV24" i="18"/>
  <c r="AV16" i="18"/>
  <c r="AV30" i="18"/>
  <c r="AV15" i="18"/>
  <c r="AV31" i="18"/>
  <c r="AW7" i="18"/>
  <c r="AW30" i="18" s="1"/>
  <c r="AV20" i="18"/>
  <c r="AV32" i="18"/>
  <c r="AV11" i="18"/>
  <c r="AV25" i="18"/>
  <c r="AV14" i="18"/>
  <c r="AV26" i="18"/>
  <c r="AV12" i="18"/>
  <c r="AV21" i="18"/>
  <c r="AV23" i="18"/>
  <c r="AV33" i="18"/>
  <c r="AV34" i="18"/>
  <c r="AV13" i="18"/>
  <c r="AV18" i="18"/>
  <c r="AV22" i="18"/>
  <c r="AW29" i="17" l="1"/>
  <c r="AW17" i="17"/>
  <c r="AW27" i="17"/>
  <c r="AW20" i="17"/>
  <c r="AW18" i="17"/>
  <c r="AW24" i="17"/>
  <c r="AW19" i="17"/>
  <c r="AW28" i="17"/>
  <c r="AW26" i="17"/>
  <c r="AW16" i="17"/>
  <c r="AW23" i="17"/>
  <c r="AW14" i="17"/>
  <c r="AW30" i="17"/>
  <c r="AW22" i="17"/>
  <c r="AW21" i="17"/>
  <c r="AW9" i="17"/>
  <c r="AW25" i="17"/>
  <c r="AW13" i="17"/>
  <c r="AW12" i="17"/>
  <c r="AW15" i="17"/>
  <c r="AW11" i="17"/>
  <c r="AX7" i="17"/>
  <c r="AW12" i="18"/>
  <c r="AW19" i="18"/>
  <c r="AW20" i="18"/>
  <c r="AW13" i="18"/>
  <c r="AW32" i="18"/>
  <c r="AW22" i="18"/>
  <c r="AW24" i="18"/>
  <c r="AW23" i="18"/>
  <c r="AW33" i="18"/>
  <c r="AW35" i="18"/>
  <c r="AW16" i="18"/>
  <c r="AW34" i="18"/>
  <c r="AW31" i="18"/>
  <c r="AW9" i="18"/>
  <c r="AW18" i="18"/>
  <c r="AW26" i="18"/>
  <c r="AW17" i="18"/>
  <c r="AW28" i="18"/>
  <c r="AX7" i="18"/>
  <c r="AX30" i="18" s="1"/>
  <c r="AW21" i="18"/>
  <c r="AW29" i="18"/>
  <c r="AW11" i="18"/>
  <c r="AW27" i="18"/>
  <c r="AW25" i="18"/>
  <c r="AW15" i="18"/>
  <c r="AW14" i="18"/>
  <c r="AX35" i="18" l="1"/>
  <c r="AX19" i="17"/>
  <c r="AX20" i="17"/>
  <c r="AX23" i="17"/>
  <c r="AX15" i="17"/>
  <c r="AX22" i="17"/>
  <c r="AX24" i="17"/>
  <c r="AX29" i="17"/>
  <c r="AX21" i="17"/>
  <c r="AX13" i="17"/>
  <c r="AX12" i="17"/>
  <c r="AX28" i="17"/>
  <c r="AX25" i="17"/>
  <c r="AX16" i="17"/>
  <c r="AX14" i="17"/>
  <c r="AX18" i="17"/>
  <c r="AY7" i="17"/>
  <c r="AX9" i="17"/>
  <c r="AX11" i="17"/>
  <c r="AX30" i="17"/>
  <c r="AX27" i="17"/>
  <c r="AX17" i="17"/>
  <c r="AX26" i="17"/>
  <c r="AX24" i="18"/>
  <c r="AX14" i="18"/>
  <c r="AX15" i="18"/>
  <c r="AX28" i="18"/>
  <c r="AX29" i="18"/>
  <c r="AX16" i="18"/>
  <c r="AX34" i="18"/>
  <c r="AX19" i="18"/>
  <c r="AX26" i="18"/>
  <c r="AX22" i="18"/>
  <c r="AX33" i="18"/>
  <c r="AX9" i="18"/>
  <c r="AX20" i="18"/>
  <c r="AX11" i="18"/>
  <c r="AX18" i="18"/>
  <c r="AX27" i="18"/>
  <c r="AY7" i="18"/>
  <c r="AY35" i="18" s="1"/>
  <c r="AX17" i="18"/>
  <c r="AX25" i="18"/>
  <c r="AX12" i="18"/>
  <c r="AX21" i="18"/>
  <c r="AX31" i="18"/>
  <c r="AX23" i="18"/>
  <c r="AX13" i="18"/>
  <c r="AX32" i="18"/>
  <c r="AY18" i="17" l="1"/>
  <c r="AY15" i="17"/>
  <c r="AY19" i="17"/>
  <c r="AY9" i="17"/>
  <c r="AY28" i="17"/>
  <c r="AY13" i="17"/>
  <c r="AY14" i="17"/>
  <c r="AY29" i="17"/>
  <c r="AY17" i="17"/>
  <c r="AY16" i="17"/>
  <c r="AY11" i="17"/>
  <c r="AY23" i="17"/>
  <c r="AY22" i="17"/>
  <c r="AY21" i="17"/>
  <c r="AY12" i="17"/>
  <c r="AY26" i="17"/>
  <c r="AY20" i="17"/>
  <c r="AY6" i="17"/>
  <c r="AY27" i="17"/>
  <c r="AZ7" i="17"/>
  <c r="AY30" i="17"/>
  <c r="AY24" i="17"/>
  <c r="AY25" i="17"/>
  <c r="AY9" i="18"/>
  <c r="AY16" i="18"/>
  <c r="AY28" i="18"/>
  <c r="AY11" i="18"/>
  <c r="AY17" i="18"/>
  <c r="AY29" i="18"/>
  <c r="AZ7" i="18"/>
  <c r="AZ35" i="18" s="1"/>
  <c r="AY21" i="18"/>
  <c r="AY30" i="18"/>
  <c r="AY26" i="18"/>
  <c r="AY12" i="18"/>
  <c r="AY31" i="18"/>
  <c r="AY15" i="18"/>
  <c r="AY14" i="18"/>
  <c r="AY22" i="18"/>
  <c r="AY32" i="18"/>
  <c r="AY23" i="18"/>
  <c r="AY19" i="18"/>
  <c r="AY33" i="18"/>
  <c r="AY13" i="18"/>
  <c r="AY20" i="18"/>
  <c r="AY27" i="18"/>
  <c r="AY34" i="18"/>
  <c r="AY18" i="18"/>
  <c r="AY6" i="18"/>
  <c r="AY25" i="18"/>
  <c r="AY24" i="18"/>
  <c r="AZ25" i="17" l="1"/>
  <c r="AZ11" i="17"/>
  <c r="AZ20" i="17"/>
  <c r="AZ26" i="17"/>
  <c r="AZ23" i="17"/>
  <c r="AZ27" i="17"/>
  <c r="AZ17" i="17"/>
  <c r="AZ9" i="17"/>
  <c r="AZ15" i="17"/>
  <c r="AZ19" i="17"/>
  <c r="AZ14" i="17"/>
  <c r="AZ29" i="17"/>
  <c r="AZ24" i="17"/>
  <c r="AZ30" i="17"/>
  <c r="AZ28" i="17"/>
  <c r="AZ13" i="17"/>
  <c r="AZ12" i="17"/>
  <c r="BA7" i="17"/>
  <c r="AZ18" i="17"/>
  <c r="AZ16" i="17"/>
  <c r="AZ21" i="17"/>
  <c r="AZ22" i="17"/>
  <c r="AZ12" i="18"/>
  <c r="AZ16" i="18"/>
  <c r="AZ19" i="18"/>
  <c r="AZ15" i="18"/>
  <c r="AZ31" i="18"/>
  <c r="AZ30" i="18"/>
  <c r="AZ9" i="18"/>
  <c r="AZ20" i="18"/>
  <c r="AZ32" i="18"/>
  <c r="AZ11" i="18"/>
  <c r="AZ29" i="18"/>
  <c r="AZ33" i="18"/>
  <c r="AZ17" i="18"/>
  <c r="AZ25" i="18"/>
  <c r="AZ34" i="18"/>
  <c r="AZ13" i="18"/>
  <c r="AZ18" i="18"/>
  <c r="AZ21" i="18"/>
  <c r="AZ14" i="18"/>
  <c r="AZ24" i="18"/>
  <c r="AZ26" i="18"/>
  <c r="BA7" i="18"/>
  <c r="BA25" i="18" s="1"/>
  <c r="AZ28" i="18"/>
  <c r="AZ27" i="18"/>
  <c r="AZ22" i="18"/>
  <c r="AZ23" i="18"/>
  <c r="BA27" i="17" l="1"/>
  <c r="BA11" i="17"/>
  <c r="BA12" i="17"/>
  <c r="BA29" i="17"/>
  <c r="BA18" i="17"/>
  <c r="BA19" i="17"/>
  <c r="BA17" i="17"/>
  <c r="BA20" i="17"/>
  <c r="BA9" i="17"/>
  <c r="BA16" i="17"/>
  <c r="BA14" i="17"/>
  <c r="BA21" i="17"/>
  <c r="BA25" i="17"/>
  <c r="BA15" i="17"/>
  <c r="BA26" i="17"/>
  <c r="BA28" i="17"/>
  <c r="BA24" i="17"/>
  <c r="BA30" i="17"/>
  <c r="BA13" i="17"/>
  <c r="BA23" i="17"/>
  <c r="BA22" i="17"/>
  <c r="BB7" i="17"/>
  <c r="BA21" i="18"/>
  <c r="BA26" i="18"/>
  <c r="BA16" i="18"/>
  <c r="BA12" i="18"/>
  <c r="BA17" i="18"/>
  <c r="BA28" i="18"/>
  <c r="BA32" i="18"/>
  <c r="BA27" i="18"/>
  <c r="BA19" i="18"/>
  <c r="BA11" i="18"/>
  <c r="BA22" i="18"/>
  <c r="BA34" i="18"/>
  <c r="BA13" i="18"/>
  <c r="BA23" i="18"/>
  <c r="BA31" i="18"/>
  <c r="BA15" i="18"/>
  <c r="BA18" i="18"/>
  <c r="BA33" i="18"/>
  <c r="BA20" i="18"/>
  <c r="BA24" i="18"/>
  <c r="BA35" i="18"/>
  <c r="BB7" i="18"/>
  <c r="BB29" i="18" s="1"/>
  <c r="BA30" i="18"/>
  <c r="BA29" i="18"/>
  <c r="BA9" i="18"/>
  <c r="BA14" i="18"/>
  <c r="BB24" i="17" l="1"/>
  <c r="BB13" i="17"/>
  <c r="BB19" i="17"/>
  <c r="BB17" i="17"/>
  <c r="BB29" i="17"/>
  <c r="BB22" i="17"/>
  <c r="BB12" i="17"/>
  <c r="BB28" i="17"/>
  <c r="BB18" i="17"/>
  <c r="BC7" i="17"/>
  <c r="BB30" i="17"/>
  <c r="BB27" i="17"/>
  <c r="BB21" i="17"/>
  <c r="BB11" i="17"/>
  <c r="BB26" i="17"/>
  <c r="BB20" i="17"/>
  <c r="BB25" i="17"/>
  <c r="BB14" i="17"/>
  <c r="BB15" i="17"/>
  <c r="BB9" i="17"/>
  <c r="BB23" i="17"/>
  <c r="BB16" i="17"/>
  <c r="BB12" i="18"/>
  <c r="BB15" i="18"/>
  <c r="BB18" i="18"/>
  <c r="BB30" i="18"/>
  <c r="BB24" i="18"/>
  <c r="BB14" i="18"/>
  <c r="BB16" i="18"/>
  <c r="BB25" i="18"/>
  <c r="BB21" i="18"/>
  <c r="BB31" i="18"/>
  <c r="BB22" i="18"/>
  <c r="BB32" i="18"/>
  <c r="BB23" i="18"/>
  <c r="BB34" i="18"/>
  <c r="BB11" i="18"/>
  <c r="BB13" i="18"/>
  <c r="BB9" i="18"/>
  <c r="BB20" i="18"/>
  <c r="BB27" i="18"/>
  <c r="BB33" i="18"/>
  <c r="BB19" i="18"/>
  <c r="BB26" i="18"/>
  <c r="BB28" i="18"/>
  <c r="BB35" i="18"/>
  <c r="BC7" i="18"/>
  <c r="BC28" i="18" s="1"/>
  <c r="BB17" i="18"/>
  <c r="BC14" i="18" l="1"/>
  <c r="BC18" i="17"/>
  <c r="BC12" i="17"/>
  <c r="BC21" i="17"/>
  <c r="BD7" i="17"/>
  <c r="BC25" i="17"/>
  <c r="BC27" i="17"/>
  <c r="BC16" i="17"/>
  <c r="BC26" i="17"/>
  <c r="BC29" i="17"/>
  <c r="BC17" i="17"/>
  <c r="BC15" i="17"/>
  <c r="BC11" i="17"/>
  <c r="BC30" i="17"/>
  <c r="BC20" i="17"/>
  <c r="BC23" i="17"/>
  <c r="BC24" i="17"/>
  <c r="BC19" i="17"/>
  <c r="BC28" i="17"/>
  <c r="BC13" i="17"/>
  <c r="BC22" i="17"/>
  <c r="BC14" i="17"/>
  <c r="BC9" i="17"/>
  <c r="BC26" i="18"/>
  <c r="BC22" i="18"/>
  <c r="BC23" i="18"/>
  <c r="BC27" i="18"/>
  <c r="BC12" i="18"/>
  <c r="BC33" i="18"/>
  <c r="BC13" i="18"/>
  <c r="BC34" i="18"/>
  <c r="BC15" i="18"/>
  <c r="BC19" i="18"/>
  <c r="BC29" i="18"/>
  <c r="BC20" i="18"/>
  <c r="BC30" i="18"/>
  <c r="BC9" i="18"/>
  <c r="BC17" i="18"/>
  <c r="BC31" i="18"/>
  <c r="BC11" i="18"/>
  <c r="BC25" i="18"/>
  <c r="BC32" i="18"/>
  <c r="BC18" i="18"/>
  <c r="BC21" i="18"/>
  <c r="BC24" i="18"/>
  <c r="BC35" i="18"/>
  <c r="BD7" i="18"/>
  <c r="BD33" i="18" s="1"/>
  <c r="BC16" i="18"/>
  <c r="BD17" i="17" l="1"/>
  <c r="BD12" i="17"/>
  <c r="BD13" i="17"/>
  <c r="BD20" i="17"/>
  <c r="BD16" i="17"/>
  <c r="BE7" i="17"/>
  <c r="BD15" i="17"/>
  <c r="BD23" i="17"/>
  <c r="BD18" i="17"/>
  <c r="BD26" i="17"/>
  <c r="BD27" i="17"/>
  <c r="BD11" i="17"/>
  <c r="BD25" i="17"/>
  <c r="BD14" i="17"/>
  <c r="BD29" i="17"/>
  <c r="BD9" i="17"/>
  <c r="BD30" i="17"/>
  <c r="BD28" i="17"/>
  <c r="BD24" i="17"/>
  <c r="BD22" i="17"/>
  <c r="BD19" i="17"/>
  <c r="BD21" i="17"/>
  <c r="BD29" i="18"/>
  <c r="BD17" i="18"/>
  <c r="BD20" i="18"/>
  <c r="BD26" i="18"/>
  <c r="BD12" i="18"/>
  <c r="BD22" i="18"/>
  <c r="BD13" i="18"/>
  <c r="BD23" i="18"/>
  <c r="BD27" i="18"/>
  <c r="BD19" i="18"/>
  <c r="BD18" i="18"/>
  <c r="BD30" i="18"/>
  <c r="BD28" i="18"/>
  <c r="BD34" i="18"/>
  <c r="BD16" i="18"/>
  <c r="BD15" i="18"/>
  <c r="BD35" i="18"/>
  <c r="BD9" i="18"/>
  <c r="BD24" i="18"/>
  <c r="BD31" i="18"/>
  <c r="BD11" i="18"/>
  <c r="BD25" i="18"/>
  <c r="BD32" i="18"/>
  <c r="BE7" i="18"/>
  <c r="BE28" i="18" s="1"/>
  <c r="BD14" i="18"/>
  <c r="BD21" i="18"/>
  <c r="BE24" i="17" l="1"/>
  <c r="BE9" i="17"/>
  <c r="BE29" i="17"/>
  <c r="BE21" i="17"/>
  <c r="BE27" i="17"/>
  <c r="BE23" i="17"/>
  <c r="BE12" i="17"/>
  <c r="BE19" i="17"/>
  <c r="BE28" i="17"/>
  <c r="BE13" i="17"/>
  <c r="BE17" i="17"/>
  <c r="BE16" i="17"/>
  <c r="BE26" i="17"/>
  <c r="BE22" i="17"/>
  <c r="BE14" i="17"/>
  <c r="BE20" i="17"/>
  <c r="BE11" i="17"/>
  <c r="BE25" i="17"/>
  <c r="BE30" i="17"/>
  <c r="BE15" i="17"/>
  <c r="BE18" i="17"/>
  <c r="BF7" i="17"/>
  <c r="BE27" i="18"/>
  <c r="BE9" i="18"/>
  <c r="BE32" i="18"/>
  <c r="BE14" i="18"/>
  <c r="BE18" i="18"/>
  <c r="BE31" i="18"/>
  <c r="BE35" i="18"/>
  <c r="BE15" i="18"/>
  <c r="BE30" i="18"/>
  <c r="BE24" i="18"/>
  <c r="BE19" i="18"/>
  <c r="BE11" i="18"/>
  <c r="BE29" i="18"/>
  <c r="BE20" i="18"/>
  <c r="BE25" i="18"/>
  <c r="BE33" i="18"/>
  <c r="BF7" i="18"/>
  <c r="BF30" i="18" s="1"/>
  <c r="BE34" i="18"/>
  <c r="BE22" i="18"/>
  <c r="BE21" i="18"/>
  <c r="BE12" i="18"/>
  <c r="BE16" i="18"/>
  <c r="BE23" i="18"/>
  <c r="BE26" i="18"/>
  <c r="BE13" i="18"/>
  <c r="BE17" i="18"/>
  <c r="BF23" i="18" l="1"/>
  <c r="BF28" i="18"/>
  <c r="BF29" i="18"/>
  <c r="BF14" i="18"/>
  <c r="BF9" i="18"/>
  <c r="BF6" i="18"/>
  <c r="BF11" i="18"/>
  <c r="BF25" i="18"/>
  <c r="BF19" i="17"/>
  <c r="BF14" i="17"/>
  <c r="BF9" i="17"/>
  <c r="BF13" i="17"/>
  <c r="BF25" i="17"/>
  <c r="BF15" i="17"/>
  <c r="BF23" i="17"/>
  <c r="BF29" i="17"/>
  <c r="BF22" i="17"/>
  <c r="BF6" i="17"/>
  <c r="BF28" i="17"/>
  <c r="BF30" i="17"/>
  <c r="BF27" i="17"/>
  <c r="BF21" i="17"/>
  <c r="BG7" i="17"/>
  <c r="BF17" i="17"/>
  <c r="BF20" i="17"/>
  <c r="BF24" i="17"/>
  <c r="BF11" i="17"/>
  <c r="BF12" i="17"/>
  <c r="BF26" i="17"/>
  <c r="BF16" i="17"/>
  <c r="BF18" i="17"/>
  <c r="BF15" i="18"/>
  <c r="BF20" i="18"/>
  <c r="BF24" i="18"/>
  <c r="BF16" i="18"/>
  <c r="BF17" i="18"/>
  <c r="BF31" i="18"/>
  <c r="BF19" i="18"/>
  <c r="BF26" i="18"/>
  <c r="BF34" i="18"/>
  <c r="BG7" i="18"/>
  <c r="BG35" i="18" s="1"/>
  <c r="BF18" i="18"/>
  <c r="BF35" i="18"/>
  <c r="BF12" i="18"/>
  <c r="BF27" i="18"/>
  <c r="BF32" i="18"/>
  <c r="BF22" i="18"/>
  <c r="BF21" i="18"/>
  <c r="BF33" i="18"/>
  <c r="BF13" i="18"/>
  <c r="BG30" i="17" l="1"/>
  <c r="BG25" i="17"/>
  <c r="BG20" i="17"/>
  <c r="BG11" i="17"/>
  <c r="BG17" i="17"/>
  <c r="BG26" i="17"/>
  <c r="BG23" i="17"/>
  <c r="BG28" i="17"/>
  <c r="BG9" i="17"/>
  <c r="BG22" i="17"/>
  <c r="BG14" i="17"/>
  <c r="BG12" i="17"/>
  <c r="BG16" i="17"/>
  <c r="BG15" i="17"/>
  <c r="BG18" i="17"/>
  <c r="BG13" i="17"/>
  <c r="BG29" i="17"/>
  <c r="BG21" i="17"/>
  <c r="BH7" i="17"/>
  <c r="BG27" i="17"/>
  <c r="BG19" i="17"/>
  <c r="BG24" i="17"/>
  <c r="BG15" i="18"/>
  <c r="BH7" i="18"/>
  <c r="BH32" i="18" s="1"/>
  <c r="BG18" i="18"/>
  <c r="BG20" i="18"/>
  <c r="BG17" i="18"/>
  <c r="BG26" i="18"/>
  <c r="BG9" i="18"/>
  <c r="BG23" i="18"/>
  <c r="BG11" i="18"/>
  <c r="BG29" i="18"/>
  <c r="BG13" i="18"/>
  <c r="BG30" i="18"/>
  <c r="BG28" i="18"/>
  <c r="BG31" i="18"/>
  <c r="BG16" i="18"/>
  <c r="BG33" i="18"/>
  <c r="BG12" i="18"/>
  <c r="BG22" i="18"/>
  <c r="BG32" i="18"/>
  <c r="BG21" i="18"/>
  <c r="BG14" i="18"/>
  <c r="BG27" i="18"/>
  <c r="BG34" i="18"/>
  <c r="BG25" i="18"/>
  <c r="BG19" i="18"/>
  <c r="BG24" i="18"/>
  <c r="BH33" i="18" l="1"/>
  <c r="BH34" i="18"/>
  <c r="BH35" i="18"/>
  <c r="BH17" i="18"/>
  <c r="BH11" i="18"/>
  <c r="BH24" i="18"/>
  <c r="BH18" i="18"/>
  <c r="BH15" i="18"/>
  <c r="BH21" i="18"/>
  <c r="BH28" i="18"/>
  <c r="BH16" i="18"/>
  <c r="BH26" i="18"/>
  <c r="BH9" i="18"/>
  <c r="BH22" i="18"/>
  <c r="BH23" i="18"/>
  <c r="BH12" i="18"/>
  <c r="BH29" i="18"/>
  <c r="BH27" i="18"/>
  <c r="BH14" i="18"/>
  <c r="BH19" i="18"/>
  <c r="BH30" i="18"/>
  <c r="BI7" i="18"/>
  <c r="BI31" i="18" s="1"/>
  <c r="BH20" i="18"/>
  <c r="BH31" i="18"/>
  <c r="BH13" i="18"/>
  <c r="BH25" i="18"/>
  <c r="BH29" i="17"/>
  <c r="BH24" i="17"/>
  <c r="BH19" i="17"/>
  <c r="BH30" i="17"/>
  <c r="BH28" i="17"/>
  <c r="BH23" i="17"/>
  <c r="BH14" i="17"/>
  <c r="BH21" i="17"/>
  <c r="BH12" i="17"/>
  <c r="BH18" i="17"/>
  <c r="BH27" i="17"/>
  <c r="BH17" i="17"/>
  <c r="BI7" i="17"/>
  <c r="BH13" i="17"/>
  <c r="BH16" i="17"/>
  <c r="BH11" i="17"/>
  <c r="BH25" i="17"/>
  <c r="BH20" i="17"/>
  <c r="BH9" i="17"/>
  <c r="BH26" i="17"/>
  <c r="BH22" i="17"/>
  <c r="BH15" i="17"/>
  <c r="BI12" i="18" l="1"/>
  <c r="BI22" i="18"/>
  <c r="BI29" i="18"/>
  <c r="BI35" i="18"/>
  <c r="BI20" i="18"/>
  <c r="BI32" i="18"/>
  <c r="BI15" i="18"/>
  <c r="BI27" i="18"/>
  <c r="BI18" i="18"/>
  <c r="BI34" i="18"/>
  <c r="BI25" i="18"/>
  <c r="BI11" i="18"/>
  <c r="BI13" i="18"/>
  <c r="BI14" i="18"/>
  <c r="BI21" i="18"/>
  <c r="BI23" i="18"/>
  <c r="BI24" i="18"/>
  <c r="BI30" i="18"/>
  <c r="BI9" i="18"/>
  <c r="BI16" i="18"/>
  <c r="BI19" i="18"/>
  <c r="BI26" i="18"/>
  <c r="BJ7" i="18"/>
  <c r="BJ29" i="18" s="1"/>
  <c r="BI17" i="18"/>
  <c r="BI28" i="18"/>
  <c r="BI33" i="18"/>
  <c r="BI30" i="17"/>
  <c r="BI21" i="17"/>
  <c r="BI17" i="17"/>
  <c r="BI11" i="17"/>
  <c r="BI27" i="17"/>
  <c r="BI16" i="17"/>
  <c r="BI20" i="17"/>
  <c r="BI14" i="17"/>
  <c r="BI25" i="17"/>
  <c r="BI29" i="17"/>
  <c r="BI24" i="17"/>
  <c r="BI18" i="17"/>
  <c r="BI28" i="17"/>
  <c r="BI19" i="17"/>
  <c r="BI13" i="17"/>
  <c r="BI26" i="17"/>
  <c r="BI12" i="17"/>
  <c r="BI23" i="17"/>
  <c r="BI22" i="17"/>
  <c r="BI9" i="17"/>
  <c r="BJ7" i="17"/>
  <c r="BI15" i="17"/>
  <c r="BJ9" i="18" l="1"/>
  <c r="BJ11" i="18"/>
  <c r="BJ19" i="18"/>
  <c r="BJ20" i="18"/>
  <c r="BJ23" i="18"/>
  <c r="BJ13" i="18"/>
  <c r="BJ18" i="18"/>
  <c r="BJ24" i="18"/>
  <c r="BJ25" i="18"/>
  <c r="BK7" i="18"/>
  <c r="BJ14" i="18"/>
  <c r="BJ30" i="18"/>
  <c r="BJ31" i="18"/>
  <c r="BJ21" i="18"/>
  <c r="BJ17" i="18"/>
  <c r="BJ32" i="18"/>
  <c r="BJ33" i="18"/>
  <c r="BJ16" i="18"/>
  <c r="BJ26" i="18"/>
  <c r="BJ34" i="18"/>
  <c r="BJ15" i="18"/>
  <c r="BJ27" i="18"/>
  <c r="BJ28" i="18"/>
  <c r="BJ35" i="18"/>
  <c r="BJ12" i="18"/>
  <c r="BJ22" i="18"/>
  <c r="BJ24" i="17"/>
  <c r="BJ13" i="17"/>
  <c r="BJ11" i="17"/>
  <c r="BJ16" i="17"/>
  <c r="BJ19" i="17"/>
  <c r="BJ20" i="17"/>
  <c r="BJ23" i="17"/>
  <c r="BJ17" i="17"/>
  <c r="BJ22" i="17"/>
  <c r="BJ18" i="17"/>
  <c r="BK7" i="17"/>
  <c r="BJ26" i="17"/>
  <c r="BJ12" i="17"/>
  <c r="BJ29" i="17"/>
  <c r="BJ9" i="17"/>
  <c r="BJ28" i="17"/>
  <c r="BJ25" i="17"/>
  <c r="BJ14" i="17"/>
  <c r="BJ30" i="17"/>
  <c r="BJ27" i="17"/>
  <c r="BJ21" i="17"/>
  <c r="BJ15" i="17"/>
  <c r="BK35" i="18"/>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K22" i="17" l="1"/>
  <c r="BK13" i="17"/>
  <c r="BK14" i="17"/>
  <c r="BK23" i="17"/>
  <c r="BK18" i="17"/>
  <c r="BK24" i="17"/>
  <c r="BK25" i="17"/>
  <c r="BK19" i="17"/>
  <c r="BK12" i="17"/>
  <c r="BL7" i="17"/>
  <c r="BK16" i="17"/>
  <c r="BK15" i="17"/>
  <c r="BK11" i="17"/>
  <c r="BK21" i="17"/>
  <c r="BK29" i="17"/>
  <c r="BK27" i="17"/>
  <c r="BK26" i="17"/>
  <c r="BK9" i="17"/>
  <c r="BK17" i="17"/>
  <c r="BK30" i="17"/>
  <c r="BK20" i="17"/>
  <c r="BK28" i="17"/>
  <c r="BL35" i="18"/>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BL25" i="17" l="1"/>
  <c r="BL12" i="17"/>
  <c r="BL27" i="17"/>
  <c r="BL13" i="17"/>
  <c r="BL21" i="17"/>
  <c r="BL22" i="17"/>
  <c r="BL17" i="17"/>
  <c r="BL18" i="17"/>
  <c r="BL16" i="17"/>
  <c r="BL11" i="17"/>
  <c r="BL29" i="17"/>
  <c r="BL20" i="17"/>
  <c r="BL26" i="17"/>
  <c r="BL30" i="17"/>
  <c r="BL14" i="17"/>
  <c r="BL9" i="17"/>
  <c r="BL23" i="17"/>
  <c r="BL28" i="17"/>
  <c r="BL15" i="17"/>
  <c r="BL24" i="17"/>
  <c r="BL19" i="17"/>
  <c r="F13" i="16"/>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l="1"/>
  <c r="AN35" i="16"/>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l="1"/>
  <c r="AX26" i="16"/>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2" i="16"/>
  <c r="BC31" i="16"/>
  <c r="BC29" i="16"/>
  <c r="BC28" i="16"/>
  <c r="BC16" i="16"/>
  <c r="BC24" i="16"/>
  <c r="BC18" i="16"/>
  <c r="BC12" i="16"/>
  <c r="BD7" i="16"/>
  <c r="BC11" i="16"/>
  <c r="BC9" i="16"/>
  <c r="BC13" i="16"/>
  <c r="BC22" i="16" l="1"/>
  <c r="BC33" i="16"/>
  <c r="BC23" i="16"/>
  <c r="BC35" i="16"/>
  <c r="BC15" i="16"/>
  <c r="BC17" i="16"/>
  <c r="BC21" i="16"/>
  <c r="BC2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<sst xmlns="http://schemas.openxmlformats.org/spreadsheetml/2006/main" count="175" uniqueCount="58">
  <si>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</si>
  <si>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</si>
  <si>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</si>
  <si>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</si>
  <si>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</si>
  <si>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</si>
  <si>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</si>
  <si>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</si>
  <si>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</si>
  <si>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</si>
  <si>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</si>
  <si>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</si>
  <si>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</si>
  <si>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</si>
  <si>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</si>
  <si>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</si>
  <si>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</si>
  <si>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</si>
  <si>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</si>
  <si>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</si>
  <si>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</si>
  <si>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</si>
  <si>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</si>
  <si>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</si>
  <si>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</si>
  <si>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</si>
  <si>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</si>
  <si>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</si>
  <si>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</si>
  <si>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</si>
  <si>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</si>
  <si>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</si>
  <si>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</si>
  <si>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</si>
  <si>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</si>
  <si>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</si>
  <si>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</si>
  <si>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 31</t>
  </si>
  <si>
    <t>Iteration 1</t>
  </si>
  <si>
    <t>Iteration 2</t>
  </si>
  <si>
    <t>Iteration 3</t>
  </si>
  <si>
    <t>Final</t>
  </si>
  <si>
    <t>Persona</t>
  </si>
  <si>
    <t>User Testing</t>
  </si>
  <si>
    <t>Review</t>
  </si>
  <si>
    <t>Meeting, Gantt Chart &amp; resources needs</t>
  </si>
  <si>
    <t>GitHub boards</t>
  </si>
  <si>
    <t>Test new changes</t>
  </si>
  <si>
    <t>Product 2.0</t>
  </si>
  <si>
    <t>Meeting &amp; risk register</t>
  </si>
  <si>
    <t>Website intergration &amp; publish</t>
  </si>
  <si>
    <t>Product 3.0</t>
  </si>
  <si>
    <t>Jenny</t>
  </si>
  <si>
    <t>Nono</t>
  </si>
  <si>
    <t>Lilian</t>
  </si>
  <si>
    <t>Hayley</t>
  </si>
  <si>
    <t>Iteration planning and meeting</t>
  </si>
  <si>
    <t>Stakeholder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</si>
</sst>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d"/>
  </numFmts>
  <fonts count="34"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sz val="14"/>
      <color rgb="FF000000"/>
      <name val="Calibri"/>
      <family val="2"/>
      <scheme val="minor"/>
    </font>
    <font>
      <sz val="11"/>
      <color rgb="FF000000"/>
      <name val="Calibri"/>
      <family val="2"/>
      <scheme val="minor"/>
    </font>
    <font>
      <b/>
      <sz val="11"/>
      <color theme="0"/>
      <name val="Calibri"/>
      <family val="2"/>
      <scheme val="minor"/>
    </font>
    <font>
      <b/>
      <sz val="20"/>
      <name val="Calibri"/>
      <family val="2"/>
      <scheme val="major"/>
    </font>
    <font>
      <b/>
      <sz val="22"/>
      <name val="Calibri"/>
      <family val="2"/>
      <scheme val="major"/>
    </font>
    <font>
      <sz val="14"/>
      <color theme="0"/>
      <name val="Calibri"/>
      <family val="2"/>
      <scheme val="minor"/>
    </font>
    <font>
      <b/>
      <sz val="26"/>
      <color theme="0"/>
      <name val="Calibri"/>
      <family val="2"/>
      <scheme val="major"/>
    </font>
    <font>
      <b/>
      <sz val="16"/>
      <color theme="0"/>
      <name val="Calibri"/>
      <family val="2"/>
      <scheme val="minor"/>
    </font>
    <font>
      <b/>
      <sz val="16"/>
      <name val="Calibri"/>
      <family val="2"/>
      <scheme val="minor"/>
    </font>
    <font>
      <b/>
      <sz val="26"/>
      <name val="Calibri"/>
      <family val="2"/>
      <scheme val="major"/>
    </font>
    <font>
      <b/>
      <sz val="16"/>
      <color rgb="FF000000"/>
      <name val="Calibri"/>
      <family val="2"/>
      <scheme val="minor"/>
    </font>
    <font>
      <sz val="22"/>
      <name val="Corbel"/>
      <family val="2"/>
    </font>
    <font>
      <sz val="20"/>
      <color theme="8" tint="0.59999389629810485"/>
      <name val="Calibri"/>
      <family val="2"/>
      <scheme val="major"/>
    </font>
    <font>
      <b/>
      <sz val="24"/>
      <color theme="0"/>
      <name val="Calibri"/>
      <family val="2"/>
      <scheme val="major"/>
    </font>
    <font>
      <sz val="14"/>
      <name val="Corbel"/>
      <family val="2"/>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1">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64" fontId="12" fillId="9" borderId="0" xfId="0" applyNumberFormat="1" applyFont="1" applyFill="1" applyBorder="1" applyAlignment="1">
      <alignment horizontal="center" vertical="center"/>
    </xf>
    <xf numFmtId="164"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64" fontId="1" fillId="9" borderId="11" xfId="0" applyNumberFormat="1" applyFont="1" applyFill="1" applyBorder="1" applyAlignment="1">
      <alignment horizontal="center" vertical="center"/>
    </xf>
    <xf numFmtId="164" fontId="1" fillId="9" borderId="12" xfId="0" applyNumberFormat="1" applyFont="1" applyFill="1" applyBorder="1" applyAlignment="1">
      <alignment horizontal="center" vertical="center"/>
    </xf>
    <xf numFmtId="164"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64"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64" fontId="12" fillId="9" borderId="17" xfId="0" applyNumberFormat="1" applyFont="1" applyFill="1" applyBorder="1" applyAlignment="1">
      <alignment horizontal="center" vertical="center"/>
    </xf>
    <xf numFmtId="0" fontId="10" fillId="13" borderId="0" xfId="0" applyFont="1" applyFill="1"/>
    <xf numFmtId="164" fontId="1" fillId="14" borderId="9" xfId="0" applyNumberFormat="1" applyFont="1" applyFill="1" applyBorder="1" applyAlignment="1">
      <alignment horizontal="center" vertical="center"/>
    </xf>
    <xf numFmtId="164" fontId="1" fillId="14" borderId="6" xfId="0" applyNumberFormat="1" applyFont="1" applyFill="1" applyBorder="1" applyAlignment="1">
      <alignment horizontal="center" vertical="center"/>
    </xf>
    <xf numFmtId="164" fontId="1" fillId="14" borderId="10" xfId="0" applyNumberFormat="1" applyFont="1" applyFill="1" applyBorder="1" applyAlignment="1">
      <alignment horizontal="center" vertical="center"/>
    </xf>
    <xf numFmtId="164" fontId="1" fillId="14" borderId="2" xfId="0" applyNumberFormat="1" applyFont="1" applyFill="1" applyBorder="1" applyAlignment="1">
      <alignment horizontal="center" vertical="center"/>
    </xf>
    <xf numFmtId="164" fontId="1" fillId="14" borderId="0" xfId="0" applyNumberFormat="1" applyFont="1" applyFill="1" applyBorder="1" applyAlignment="1">
      <alignment horizontal="center" vertical="center"/>
    </xf>
    <xf numFmtId="164" fontId="1" fillId="14" borderId="18" xfId="0" applyNumberFormat="1" applyFont="1" applyFill="1" applyBorder="1" applyAlignment="1">
      <alignment horizontal="center" vertical="center"/>
    </xf>
    <xf numFmtId="164" fontId="1" fillId="14" borderId="19" xfId="0" applyNumberFormat="1" applyFont="1" applyFill="1" applyBorder="1" applyAlignment="1">
      <alignment horizontal="center" vertical="center"/>
    </xf>
    <xf numFmtId="164"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Alignment="1">
      <alignment horizontal="left" vertical="center"/>
    </xf>
    <xf numFmtId="0" fontId="3" fillId="0" borderId="0" xfId="0" applyFont="1" applyFill="1" applyBorder="1" applyAlignment="1">
      <alignment horizontal="left" vertical="center"/>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1">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0"/>
      <tableStyleElement type="headerRow" dxfId="69"/>
      <tableStyleElement type="firstRowStripe" dxfId="68"/>
      <tableStyleElement type="secondRowStripe" dxfId="67"/>
    </tableStyle>
    <tableStyle name="ToDoList" pivot="0" count="9" xr9:uid="{00000000-0011-0000-FFFF-FFFF00000000}">
      <tableStyleElement type="wholeTable" dxfId="66"/>
      <tableStyleElement type="headerRow" dxfId="65"/>
      <tableStyleElement type="totalRow" dxfId="64"/>
      <tableStyleElement type="firstColumn" dxfId="63"/>
      <tableStyleElement type="lastColumn" dxfId="62"/>
      <tableStyleElement type="firstRowStripe" dxfId="61"/>
      <tableStyleElement type="secondRowStripe" dxfId="60"/>
      <tableStyleElement type="firstColumnStripe" dxfId="59"/>
      <tableStyleElement type="secondColumnStripe" dxfId="58"/>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val="0"/>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1" totalsRowShown="0" headerRowDxfId="57" dataDxfId="56">
  <autoFilter ref="B9:G31"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55"/>
    <tableColumn id="2" xr3:uid="{39BD914E-FB02-4352-846C-6D59624DC0B0}" name="Category" dataDxfId="54"/>
    <tableColumn id="3" xr3:uid="{D274194F-BCA0-44F3-84B2-217254EE241C}" name="Assigned to" dataDxfId="53"/>
    <tableColumn id="4" xr3:uid="{8385BC6F-56EE-4363-A106-8DB0A1E4EF5A}" name="Progress" dataDxfId="52"/>
    <tableColumn id="5" xr3:uid="{02926609-7B93-4B6F-BE96-92EC7A949E4B}" name="Start" dataDxfId="51" dataCellStyle="Date"/>
    <tableColumn id="6" xr3:uid="{8FF9BE8E-04B7-4B39-AC27-D2E534204BC3}" name="Days" dataDxfId="50"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49">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48"/>
    <tableColumn id="2" xr3:uid="{529EEF64-D037-4ACF-8CA4-0C10FE2D1FBB}" name="Category" dataDxfId="47"/>
    <tableColumn id="3" xr3:uid="{711D01BA-2785-403A-9636-CCC7E2ADA584}" name="Assigned to" dataDxfId="46"/>
    <tableColumn id="4" xr3:uid="{62B00BEF-16BE-4692-B5E2-F287F680F2C1}" name="Progress"/>
    <tableColumn id="5" xr3:uid="{D6D72902-F68F-4E59-A714-AFFF520C647A}" name="Start" dataCellStyle="Date"/>
    <tableColumn id="6" xr3:uid="{93E698DE-286F-49ED-AA20-D0C843671DE8}" name="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45">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44"/>
    <tableColumn id="2" xr3:uid="{4492A0B8-068F-4002-9E8D-E1F5FED367F0}" name="Category" dataDxfId="43"/>
    <tableColumn id="3" xr3:uid="{DF1A764E-7050-4528-B7F9-B6AB99372146}" name="Assigned to" dataDxfId="42"/>
    <tableColumn id="4" xr3:uid="{47C54592-75B0-4C70-BBF8-0F40483670E9}" name="Progress"/>
    <tableColumn id="5" xr3:uid="{663FB5E0-7616-4EA5-B56A-FF069E2E07D7}" name="Start" dataCellStyle="Date"/>
    <tableColumn id="6" xr3:uid="{3B766962-C06F-4E12-BE91-12AB93439874}" name="Days" dataCellStyle="Comma [0]"/>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heetViews>
  <sheetFormatPr baseColWidth="10" defaultColWidth="9.1640625" defaultRowHeight="14" x14ac:dyDescent="0.2"/>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x14ac:dyDescent="0.3">
      <c r="D1" s="125"/>
    </row>
    <row r="2" spans="1:13" ht="50" customHeight="1" x14ac:dyDescent="0.3">
      <c r="A2" s="7"/>
      <c r="B2" s="131"/>
      <c r="C2" s="144" t="s">
        <v>34</v>
      </c>
      <c r="D2" s="144"/>
      <c r="E2" s="144"/>
      <c r="F2" s="131"/>
      <c r="G2" s="7"/>
      <c r="H2" s="7"/>
      <c r="I2" s="7"/>
      <c r="J2" s="7"/>
      <c r="K2" s="7"/>
      <c r="L2" s="7"/>
      <c r="M2" s="7"/>
    </row>
    <row r="3" spans="1:13" ht="14.5" customHeight="1" x14ac:dyDescent="0.3">
      <c r="A3" s="7"/>
      <c r="B3" s="126"/>
      <c r="C3" s="127"/>
      <c r="D3" s="128"/>
      <c r="E3" s="126"/>
      <c r="F3" s="126"/>
      <c r="G3" s="7"/>
      <c r="H3" s="7"/>
      <c r="I3" s="7"/>
      <c r="J3" s="7"/>
      <c r="K3" s="7"/>
      <c r="L3" s="7"/>
      <c r="M3" s="7"/>
    </row>
    <row r="4" spans="1:13" s="8" customFormat="1" ht="67.25" customHeight="1" x14ac:dyDescent="0.3">
      <c r="A4" s="7"/>
      <c r="B4" s="126"/>
      <c r="C4" s="145" t="s">
        <v>35</v>
      </c>
      <c r="D4" s="145"/>
      <c r="E4" s="145"/>
      <c r="F4" s="126"/>
      <c r="G4" s="7"/>
      <c r="H4" s="7"/>
      <c r="I4" s="7"/>
      <c r="J4" s="7"/>
      <c r="K4" s="7"/>
      <c r="L4" s="7"/>
      <c r="M4" s="7"/>
    </row>
    <row r="5" spans="1:13" s="8" customFormat="1" ht="67.25" customHeight="1" x14ac:dyDescent="0.3">
      <c r="A5" s="7"/>
      <c r="B5" s="126"/>
      <c r="C5" s="145" t="s">
        <v>36</v>
      </c>
      <c r="D5" s="145"/>
      <c r="E5" s="145"/>
      <c r="F5" s="126"/>
      <c r="G5" s="7"/>
      <c r="H5" s="7"/>
      <c r="I5" s="7"/>
      <c r="J5" s="7"/>
      <c r="K5" s="7"/>
      <c r="L5" s="7"/>
      <c r="M5" s="7"/>
    </row>
    <row r="6" spans="1:13" ht="15" x14ac:dyDescent="0.2">
      <c r="A6" s="6"/>
      <c r="B6" s="129"/>
      <c r="C6" s="129"/>
      <c r="D6" s="130"/>
      <c r="E6" s="129"/>
      <c r="F6" s="129"/>
    </row>
    <row r="7" spans="1:13" ht="50" customHeight="1" x14ac:dyDescent="0.2">
      <c r="A7" s="6"/>
      <c r="B7" s="6"/>
    </row>
    <row r="8" spans="1:13" ht="14.5" customHeight="1" x14ac:dyDescent="0.2">
      <c r="A8" s="6"/>
      <c r="B8" s="6"/>
    </row>
    <row r="9" spans="1:13" ht="90" customHeight="1" x14ac:dyDescent="0.2">
      <c r="C9" s="8"/>
      <c r="D9" s="8"/>
      <c r="E9" s="8"/>
      <c r="F9" s="8"/>
      <c r="G9" s="8"/>
      <c r="H9" s="8"/>
    </row>
    <row r="10" spans="1:13" ht="14.5" customHeight="1" x14ac:dyDescent="0.2">
      <c r="A10" s="6"/>
      <c r="B10" s="6"/>
    </row>
    <row r="11" spans="1:13" x14ac:dyDescent="0.2">
      <c r="A11" s="6"/>
      <c r="B11" s="6"/>
      <c r="D11" s="8"/>
    </row>
    <row r="12" spans="1:13" x14ac:dyDescent="0.2">
      <c r="A12" s="6"/>
      <c r="B12" s="6"/>
      <c r="D12" s="8"/>
    </row>
    <row r="13" spans="1:13" x14ac:dyDescent="0.2">
      <c r="A13" s="6"/>
      <c r="B13" s="6"/>
      <c r="D13" s="8"/>
    </row>
    <row r="14" spans="1:13" x14ac:dyDescent="0.2">
      <c r="A14" s="6"/>
      <c r="B14" s="6"/>
      <c r="D14" s="8"/>
    </row>
    <row r="15" spans="1:13" x14ac:dyDescent="0.2">
      <c r="A15" s="6"/>
      <c r="B15" s="6"/>
      <c r="D15" s="8"/>
    </row>
    <row r="16" spans="1:13" x14ac:dyDescent="0.2">
      <c r="A16" s="6"/>
      <c r="B16" s="6"/>
      <c r="D16" s="8"/>
    </row>
    <row r="17" spans="1:4" x14ac:dyDescent="0.2">
      <c r="A17" s="6"/>
      <c r="B17" s="6"/>
      <c r="D17" s="8"/>
    </row>
    <row r="18" spans="1:4" x14ac:dyDescent="0.2">
      <c r="A18" s="6"/>
      <c r="B18" s="6"/>
      <c r="D18" s="8"/>
    </row>
    <row r="19" spans="1:4" x14ac:dyDescent="0.2">
      <c r="A19" s="6"/>
      <c r="B19" s="6"/>
      <c r="D19" s="8"/>
    </row>
  </sheetData>
  <mergeCells count="3">
    <mergeCell ref="C2:E2"/>
    <mergeCell ref="C4:E4"/>
    <mergeCell ref="C5:E5"/>
  </mergeCells>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3"/>
  <sheetViews>
    <sheetView showGridLines="0" tabSelected="1" showRuler="0" topLeftCell="A2" zoomScale="50" zoomScaleNormal="100" zoomScalePageLayoutView="70" workbookViewId="0">
      <selection activeCell="N18" sqref="N18"/>
    </sheetView>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148" t="s">
        <v>5</v>
      </c>
      <c r="C2" s="148"/>
      <c r="D2" s="148"/>
      <c r="E2" s="148"/>
      <c r="F2" s="148"/>
      <c r="G2" s="148"/>
      <c r="H2" s="148"/>
      <c r="I2" s="149"/>
      <c r="J2" s="149"/>
      <c r="K2" s="149"/>
      <c r="L2" s="149"/>
      <c r="M2" s="149"/>
      <c r="N2" s="149"/>
      <c r="O2" s="150"/>
      <c r="P2" s="150"/>
      <c r="Q2" s="150"/>
      <c r="R2" s="150"/>
      <c r="S2" s="150"/>
      <c r="T2" s="150"/>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37</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21</v>
      </c>
      <c r="C5" s="142" t="s">
        <v>52</v>
      </c>
      <c r="D5" s="142" t="s">
        <v>53</v>
      </c>
      <c r="E5" s="142" t="s">
        <v>54</v>
      </c>
      <c r="F5" s="143" t="s">
        <v>55</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cm="1">
        <f t="array" aca="1" ref="C6" ca="1">IFERROR(IF(MIN(Milestones4352[Start])=0,TODAY(),B11(Milestones4352[Start])),TODAY()-56)</f>
        <v>44454</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x14ac:dyDescent="0.2">
      <c r="A7" s="10"/>
      <c r="B7" s="89" t="s">
        <v>12</v>
      </c>
      <c r="C7" s="93">
        <v>0</v>
      </c>
      <c r="D7" s="83"/>
      <c r="E7" s="84"/>
      <c r="F7" s="88"/>
      <c r="G7" s="88"/>
      <c r="H7" s="94"/>
      <c r="I7" s="116">
        <f ca="1">IFERROR(Project_Start+Scrolling_Increment,TODAY())</f>
        <v>44454</v>
      </c>
      <c r="J7" s="117">
        <f ca="1">I7+1</f>
        <v>44455</v>
      </c>
      <c r="K7" s="117">
        <f t="shared" ref="K7:AX7" ca="1" si="0">J7+1</f>
        <v>44456</v>
      </c>
      <c r="L7" s="117">
        <f t="shared" ca="1" si="0"/>
        <v>44457</v>
      </c>
      <c r="M7" s="117">
        <f t="shared" ca="1" si="0"/>
        <v>44458</v>
      </c>
      <c r="N7" s="117">
        <f t="shared" ca="1" si="0"/>
        <v>44459</v>
      </c>
      <c r="O7" s="118">
        <f t="shared" ca="1" si="0"/>
        <v>44460</v>
      </c>
      <c r="P7" s="117">
        <f ca="1">O7+1</f>
        <v>44461</v>
      </c>
      <c r="Q7" s="117">
        <f ca="1">P7+1</f>
        <v>44462</v>
      </c>
      <c r="R7" s="117">
        <f t="shared" ca="1" si="0"/>
        <v>44463</v>
      </c>
      <c r="S7" s="117">
        <f t="shared" ca="1" si="0"/>
        <v>44464</v>
      </c>
      <c r="T7" s="117">
        <f t="shared" ca="1" si="0"/>
        <v>44465</v>
      </c>
      <c r="U7" s="117">
        <f t="shared" ca="1" si="0"/>
        <v>44466</v>
      </c>
      <c r="V7" s="118">
        <f t="shared" ca="1" si="0"/>
        <v>44467</v>
      </c>
      <c r="W7" s="117">
        <f ca="1">V7+1</f>
        <v>44468</v>
      </c>
      <c r="X7" s="117">
        <f ca="1">W7+1</f>
        <v>44469</v>
      </c>
      <c r="Y7" s="117">
        <f t="shared" ca="1" si="0"/>
        <v>44470</v>
      </c>
      <c r="Z7" s="117">
        <f t="shared" ca="1" si="0"/>
        <v>44471</v>
      </c>
      <c r="AA7" s="117">
        <f t="shared" ca="1" si="0"/>
        <v>44472</v>
      </c>
      <c r="AB7" s="117">
        <f t="shared" ca="1" si="0"/>
        <v>44473</v>
      </c>
      <c r="AC7" s="118">
        <f t="shared" ca="1" si="0"/>
        <v>44474</v>
      </c>
      <c r="AD7" s="117">
        <f ca="1">AC7+1</f>
        <v>44475</v>
      </c>
      <c r="AE7" s="117">
        <f ca="1">AD7+1</f>
        <v>44476</v>
      </c>
      <c r="AF7" s="117">
        <f t="shared" ca="1" si="0"/>
        <v>44477</v>
      </c>
      <c r="AG7" s="117">
        <f t="shared" ca="1" si="0"/>
        <v>44478</v>
      </c>
      <c r="AH7" s="117">
        <f t="shared" ca="1" si="0"/>
        <v>44479</v>
      </c>
      <c r="AI7" s="117">
        <f t="shared" ca="1" si="0"/>
        <v>44480</v>
      </c>
      <c r="AJ7" s="118">
        <f t="shared" ca="1" si="0"/>
        <v>44481</v>
      </c>
      <c r="AK7" s="117">
        <f ca="1">AJ7+1</f>
        <v>44482</v>
      </c>
      <c r="AL7" s="117">
        <f ca="1">AK7+1</f>
        <v>44483</v>
      </c>
      <c r="AM7" s="117">
        <f t="shared" ca="1" si="0"/>
        <v>44484</v>
      </c>
      <c r="AN7" s="117">
        <f t="shared" ca="1" si="0"/>
        <v>44485</v>
      </c>
      <c r="AO7" s="117">
        <f t="shared" ca="1" si="0"/>
        <v>44486</v>
      </c>
      <c r="AP7" s="117">
        <f t="shared" ca="1" si="0"/>
        <v>44487</v>
      </c>
      <c r="AQ7" s="118">
        <f t="shared" ca="1" si="0"/>
        <v>44488</v>
      </c>
      <c r="AR7" s="117">
        <f ca="1">AQ7+1</f>
        <v>44489</v>
      </c>
      <c r="AS7" s="117">
        <f ca="1">AR7+1</f>
        <v>44490</v>
      </c>
      <c r="AT7" s="117">
        <f t="shared" ca="1" si="0"/>
        <v>44491</v>
      </c>
      <c r="AU7" s="117">
        <f t="shared" ca="1" si="0"/>
        <v>44492</v>
      </c>
      <c r="AV7" s="117">
        <f t="shared" ca="1" si="0"/>
        <v>44493</v>
      </c>
      <c r="AW7" s="117">
        <f t="shared" ca="1" si="0"/>
        <v>44494</v>
      </c>
      <c r="AX7" s="118">
        <f t="shared" ca="1" si="0"/>
        <v>44495</v>
      </c>
      <c r="AY7" s="117">
        <f ca="1">AX7+1</f>
        <v>44496</v>
      </c>
      <c r="AZ7" s="117">
        <f ca="1">AY7+1</f>
        <v>44497</v>
      </c>
      <c r="BA7" s="117">
        <f t="shared" ref="BA7:BE7" ca="1" si="1">AZ7+1</f>
        <v>44498</v>
      </c>
      <c r="BB7" s="117">
        <f t="shared" ca="1" si="1"/>
        <v>44499</v>
      </c>
      <c r="BC7" s="117">
        <f t="shared" ca="1" si="1"/>
        <v>44500</v>
      </c>
      <c r="BD7" s="117">
        <f t="shared" ca="1" si="1"/>
        <v>44501</v>
      </c>
      <c r="BE7" s="118">
        <f t="shared" ca="1" si="1"/>
        <v>44502</v>
      </c>
      <c r="BF7" s="117">
        <f ca="1">BE7+1</f>
        <v>44503</v>
      </c>
      <c r="BG7" s="117">
        <f ca="1">BF7+1</f>
        <v>44504</v>
      </c>
      <c r="BH7" s="117">
        <f t="shared" ref="BH7:BL7" ca="1" si="2">BG7+1</f>
        <v>44505</v>
      </c>
      <c r="BI7" s="117">
        <f t="shared" ca="1" si="2"/>
        <v>44506</v>
      </c>
      <c r="BJ7" s="117">
        <f t="shared" ca="1" si="2"/>
        <v>44507</v>
      </c>
      <c r="BK7" s="117">
        <f t="shared" ca="1" si="2"/>
        <v>44508</v>
      </c>
      <c r="BL7" s="118">
        <f t="shared" ca="1" si="2"/>
        <v>44509</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x14ac:dyDescent="0.2">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x14ac:dyDescent="0.2">
      <c r="A11" s="10"/>
      <c r="B11" s="134" t="s">
        <v>38</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x14ac:dyDescent="0.2">
      <c r="A12" s="10"/>
      <c r="B12" s="71" t="s">
        <v>56</v>
      </c>
      <c r="C12" s="67" t="s">
        <v>8</v>
      </c>
      <c r="D12" s="67" t="s">
        <v>52</v>
      </c>
      <c r="E12" s="68">
        <v>0.6</v>
      </c>
      <c r="F12" s="69">
        <f ca="1">TODAY()-56</f>
        <v>44454</v>
      </c>
      <c r="G12" s="70">
        <v>3</v>
      </c>
      <c r="H12" s="103"/>
      <c r="I12" s="29">
        <f ca="1">IF(AND($C12="Goal",I$7&gt;=$F12,I$7&lt;=$F12+$G12-1),2,IF(AND($C12="Milestone",I$7&gt;=$F12,I$7&lt;=$F12+$G12-1),1,""))</f>
        <v>2</v>
      </c>
      <c r="J12" s="29">
        <f t="shared" ca="1" si="4"/>
        <v>2</v>
      </c>
      <c r="K12" s="29">
        <f t="shared" ca="1" si="4"/>
        <v>2</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x14ac:dyDescent="0.2">
      <c r="A13" s="10"/>
      <c r="B13" s="71" t="s">
        <v>57</v>
      </c>
      <c r="C13" s="67" t="s">
        <v>16</v>
      </c>
      <c r="D13" s="67"/>
      <c r="E13" s="68">
        <v>1</v>
      </c>
      <c r="F13" s="69">
        <f ca="1">TODAY()-56+3</f>
        <v>44457</v>
      </c>
      <c r="G13" s="70">
        <v>4</v>
      </c>
      <c r="H13" s="103"/>
      <c r="I13" s="29" t="str">
        <f t="shared" ref="I13:X28"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x14ac:dyDescent="0.2">
      <c r="A14" s="9"/>
      <c r="B14" s="71" t="s">
        <v>42</v>
      </c>
      <c r="C14" s="67" t="s">
        <v>16</v>
      </c>
      <c r="D14" s="67"/>
      <c r="E14" s="68">
        <v>1</v>
      </c>
      <c r="F14" s="69">
        <f ca="1">F12+6</f>
        <v>44460</v>
      </c>
      <c r="G14" s="70">
        <v>4</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x14ac:dyDescent="0.2">
      <c r="A15" s="9"/>
      <c r="B15" s="71" t="s">
        <v>43</v>
      </c>
      <c r="C15" s="67" t="s">
        <v>14</v>
      </c>
      <c r="D15" s="67"/>
      <c r="E15" s="68">
        <v>1</v>
      </c>
      <c r="F15" s="69">
        <f ca="1">F12+8</f>
        <v>44462</v>
      </c>
      <c r="G15" s="70">
        <v>6</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x14ac:dyDescent="0.2">
      <c r="A16" s="9"/>
      <c r="B16" s="71" t="s">
        <v>44</v>
      </c>
      <c r="C16" s="67" t="s">
        <v>13</v>
      </c>
      <c r="D16" s="67"/>
      <c r="E16" s="68">
        <v>0.5</v>
      </c>
      <c r="F16" s="69">
        <f ca="1">F12+14</f>
        <v>44468</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x14ac:dyDescent="0.2">
      <c r="A17" s="10"/>
      <c r="B17" s="134" t="s">
        <v>39</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5" customHeight="1" x14ac:dyDescent="0.2">
      <c r="A18" s="10"/>
      <c r="B18" s="71" t="s">
        <v>45</v>
      </c>
      <c r="C18" s="67" t="s">
        <v>15</v>
      </c>
      <c r="D18" s="67"/>
      <c r="E18" s="68">
        <v>0.6</v>
      </c>
      <c r="F18" s="69">
        <f ca="1">F12+19</f>
        <v>44473</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5" customHeight="1" x14ac:dyDescent="0.2">
      <c r="A19" s="9"/>
      <c r="B19" s="71" t="s">
        <v>46</v>
      </c>
      <c r="C19" s="67" t="s">
        <v>16</v>
      </c>
      <c r="D19" s="67"/>
      <c r="E19" s="68">
        <v>0.5</v>
      </c>
      <c r="F19" s="69">
        <f ca="1">F18+2</f>
        <v>44475</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5" customHeight="1" x14ac:dyDescent="0.2">
      <c r="A20" s="9"/>
      <c r="B20" s="71" t="s">
        <v>47</v>
      </c>
      <c r="C20" s="67" t="s">
        <v>14</v>
      </c>
      <c r="D20" s="67"/>
      <c r="E20" s="68">
        <v>0.33</v>
      </c>
      <c r="F20" s="69">
        <f ca="1">F19+10</f>
        <v>44485</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5" customHeight="1" x14ac:dyDescent="0.2">
      <c r="A21" s="9"/>
      <c r="B21" s="71" t="s">
        <v>44</v>
      </c>
      <c r="C21" s="67" t="s">
        <v>9</v>
      </c>
      <c r="D21" s="67"/>
      <c r="E21" s="68">
        <v>0.14000000000000001</v>
      </c>
      <c r="F21" s="69">
        <f ca="1">F20+2</f>
        <v>44487</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t="str">
        <f t="shared" ca="1" si="4"/>
        <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f t="shared" ca="1" si="6"/>
        <v>1</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5" customHeight="1" x14ac:dyDescent="0.2">
      <c r="A22" s="9"/>
      <c r="B22" s="71" t="s">
        <v>48</v>
      </c>
      <c r="C22" s="67"/>
      <c r="D22" s="67"/>
      <c r="E22" s="68"/>
      <c r="F22" s="69">
        <f ca="1">F21+1</f>
        <v>44488</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5" customHeight="1" x14ac:dyDescent="0.2">
      <c r="A23" s="9"/>
      <c r="B23" s="134" t="s">
        <v>40</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5" customHeight="1" x14ac:dyDescent="0.2">
      <c r="A24" s="9"/>
      <c r="B24" s="71" t="s">
        <v>49</v>
      </c>
      <c r="C24" s="67" t="s">
        <v>16</v>
      </c>
      <c r="D24" s="67"/>
      <c r="E24" s="68">
        <v>0.8</v>
      </c>
      <c r="F24" s="69">
        <f ca="1">F12+15</f>
        <v>44469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5" customHeight="1" x14ac:dyDescent="0.2">
      <c r="A25" s="9"/>
      <c r="B25" s="71" t="s">
        <v>50</v>
      </c>
      <c r="C25" s="67" t="s">
        <v>13</v>
      </c>
      <c r="D25" s="67"/>
      <c r="E25" s="68">
        <v>0.7</v>
      </c>
      <c r="F25" s="69">
        <f ca="1">F24+3</f>
        <v>44472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5" customHeight="1" x14ac:dyDescent="0.2">
      <c r="A26" s="9"/>
      <c r="B26" s="71" t="s">
        <v>43</v>
      </c>
      <c r="C26" s="67" t="s">
        <v>16</v>
      </c>
      <c r="D26" s="67"/>
      <c r="E26" s="68">
        <v>1</v>
      </c>
      <c r="F26" s="69">
        <f ca="1">F25+13</f>
        <v>44485</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0"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0"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5" customHeight="1" x14ac:dyDescent="0.2">
      <c r="A27" s="9"/>
      <c r="B27" s="71" t="s">
        <v>44</v>
      </c>
      <c r="C27" s="67" t="s">
        <v>8</v>
      </c>
      <c r="D27" s="67"/>
      <c r="E27" s="68">
        <v>0.3</v>
      </c>
      <c r="F27" s="69">
        <f ca="1">F21+30</f>
        <v>44517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0"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t="str">
        <f t="shared" ca="1" si="9"/>
        <v/>
      </c>
      <c r="AP27" s="29" t="str">
        <f t="shared" ca="1" si="9"/>
        <v/>
      </c>
      <c r="AQ27" s="29" t="str">
        <f t="shared" ca="1" si="9"/>
        <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5" customHeight="1" x14ac:dyDescent="0.2">
      <c r="A28" s="9"/>
      <c r="B28" s="71" t="s">
        <v>51</v>
      </c>
      <c r="C28" s="67" t="s">
        <v>14</v>
      </c>
      <c r="D28" s="67"/>
      <c r="E28" s="68">
        <v>0.25</v>
      </c>
      <c r="F28" s="69">
        <f ca="1">F16</f>
        <v>44468</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5" customHeight="1" x14ac:dyDescent="0.2">
      <c r="A29" s="9"/>
      <c r="B29" s="134" t="s">
        <v>41</v>
      </c>
      <c r="C29" s="67"/>
      <c r="D29" s="67"/>
      <c r="E29" s="68"/>
      <c r="F29" s="69"/>
      <c r="G29" s="70"/>
      <c r="H29" s="103"/>
      <c r="I29" s="29" t="str">
        <f t="shared" ref="I29:X30"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5" customHeight="1" x14ac:dyDescent="0.2">
      <c r="A30" s="9"/>
      <c r="B30" s="71"/>
      <c r="C30" s="67"/>
      <c r="D30" s="67"/>
      <c r="E30" s="68"/>
      <c r="F30" s="69"/>
      <c r="G30" s="70"/>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106"/>
    </row>
    <row r="31" spans="1:65" s="1" customFormat="1" ht="40.25" customHeight="1" x14ac:dyDescent="0.2">
      <c r="A31" s="10"/>
      <c r="B31" s="136" t="s">
        <v>20</v>
      </c>
      <c r="C31" s="100"/>
      <c r="D31" s="100"/>
      <c r="E31" s="84"/>
      <c r="F31" s="101"/>
      <c r="G31" s="102"/>
      <c r="H31" s="103"/>
      <c r="I31" s="104"/>
      <c r="J31" s="104"/>
      <c r="K31" s="104"/>
      <c r="L31" s="104"/>
      <c r="M31" s="104"/>
      <c r="N31" s="104"/>
      <c r="O31" s="104"/>
      <c r="P31" s="104"/>
      <c r="Q31" s="104"/>
      <c r="R31" s="104"/>
      <c r="S31" s="104"/>
      <c r="T31" s="104"/>
      <c r="U31" s="104"/>
      <c r="V31" s="104"/>
      <c r="W31" s="104"/>
      <c r="X31" s="104"/>
      <c r="Y31" s="104"/>
      <c r="Z31" s="104"/>
      <c r="AA31" s="104"/>
      <c r="AB31" s="104"/>
      <c r="AC31" s="104"/>
      <c r="AD31" s="104"/>
      <c r="AE31" s="104"/>
      <c r="AF31" s="104"/>
      <c r="AG31" s="104"/>
      <c r="AH31" s="104"/>
      <c r="AI31" s="104"/>
      <c r="AJ31" s="104"/>
      <c r="AK31" s="104"/>
      <c r="AL31" s="104"/>
      <c r="AM31" s="104"/>
      <c r="AN31" s="104"/>
      <c r="AO31" s="104"/>
      <c r="AP31" s="104"/>
      <c r="AQ31" s="104"/>
      <c r="AR31" s="104"/>
      <c r="AS31" s="104"/>
      <c r="AT31" s="104"/>
      <c r="AU31" s="104"/>
      <c r="AV31" s="104"/>
      <c r="AW31" s="104"/>
      <c r="AX31" s="104"/>
      <c r="AY31" s="104"/>
      <c r="AZ31" s="104"/>
      <c r="BA31" s="104"/>
      <c r="BB31" s="104"/>
      <c r="BC31" s="104"/>
      <c r="BD31" s="104"/>
      <c r="BE31" s="104"/>
      <c r="BF31" s="104"/>
      <c r="BG31" s="104"/>
      <c r="BH31" s="104"/>
      <c r="BI31" s="104"/>
      <c r="BJ31" s="104"/>
      <c r="BK31" s="104"/>
      <c r="BL31" s="104"/>
      <c r="BM31" s="97"/>
    </row>
    <row r="32" spans="1:65" ht="30" customHeight="1" x14ac:dyDescent="0.2">
      <c r="D32" s="4"/>
      <c r="G32" s="11"/>
      <c r="H32" s="3"/>
    </row>
    <row r="33" spans="4:4" ht="30" customHeight="1" x14ac:dyDescent="0.2">
      <c r="D33" s="5"/>
    </row>
  </sheetData>
  <mergeCells count="8">
    <mergeCell ref="X4:AA4"/>
    <mergeCell ref="AC4:AF4"/>
    <mergeCell ref="B2:H2"/>
    <mergeCell ref="I2:N2"/>
    <mergeCell ref="O2:T2"/>
    <mergeCell ref="I4:L4"/>
    <mergeCell ref="N4:Q4"/>
    <mergeCell ref="S4:V4"/>
  </mergeCells>
  <conditionalFormatting sqref="E9:E31">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1">
    <cfRule type="expression" dxfId="41" priority="1">
      <formula>AND(TODAY()&gt;=I$7,TODAY()&lt;J$7)</formula>
    </cfRule>
  </conditionalFormatting>
  <conditionalFormatting sqref="I6:AM6">
    <cfRule type="expression" dxfId="40" priority="4">
      <formula>I$7&lt;=EOMONTH($I$7,0)</formula>
    </cfRule>
  </conditionalFormatting>
  <conditionalFormatting sqref="J6:BL6">
    <cfRule type="expression" dxfId="39" priority="3">
      <formula>AND(J$7&lt;=EOMONTH($I$7,2),J$7&gt;EOMONTH($I$7,0),J$7&gt;EOMONTH($I$7,1))</formula>
    </cfRule>
  </conditionalFormatting>
  <conditionalFormatting sqref="I6:BL6">
    <cfRule type="expression" dxfId="38" priority="2">
      <formula>AND(I$7&lt;=EOMONTH($I$7,1),I$7&gt;EOMONTH($I$7,0))</formula>
    </cfRule>
  </conditionalFormatting>
  <conditionalFormatting sqref="I10:BL30">
    <cfRule type="expression" dxfId="37" priority="7" stopIfTrue="1">
      <formula>AND($C10="Low Risk",I$7&gt;=$F10,I$7&lt;=$F10+$G10-1)</formula>
    </cfRule>
    <cfRule type="expression" dxfId="36" priority="8" stopIfTrue="1">
      <formula>AND($C10="High Risk",I$7&gt;=$F10,I$7&lt;=$F10+$G10-1)</formula>
    </cfRule>
    <cfRule type="expression" dxfId="35" priority="9" stopIfTrue="1">
      <formula>AND($C10="On Track",I$7&gt;=$F10,I$7&lt;=$F10+$G10-1)</formula>
    </cfRule>
    <cfRule type="expression" dxfId="34" priority="10" stopIfTrue="1">
      <formula>AND($C10="Med Risk",I$7&gt;=$F10,I$7&lt;=$F10+$G10-1)</formula>
    </cfRule>
    <cfRule type="expression" dxfId="33" priority="11" stopIfTrue="1">
      <formula>AND(LEN($C10)=0,I$7&gt;=$F10,I$7&lt;=$F10+$G10-1)</formula>
    </cfRule>
  </conditionalFormatting>
  <conditionalFormatting sqref="I31:BL31">
    <cfRule type="expression" dxfId="32" priority="13" stopIfTrue="1">
      <formula>AND(#REF!="Low Risk",I$7&gt;=#REF!,I$7&lt;=#REF!+#REF!-1)</formula>
    </cfRule>
    <cfRule type="expression" dxfId="31" priority="14" stopIfTrue="1">
      <formula>AND(#REF!="High Risk",I$7&gt;=#REF!,I$7&lt;=#REF!+#REF!-1)</formula>
    </cfRule>
    <cfRule type="expression" dxfId="30" priority="15" stopIfTrue="1">
      <formula>AND(#REF!="On Track",I$7&gt;=#REF!,I$7&lt;=#REF!+#REF!-1)</formula>
    </cfRule>
    <cfRule type="expression" dxfId="29" priority="16" stopIfTrue="1">
      <formula>AND(#REF!="Med Risk",I$7&gt;=#REF!,I$7&lt;=#REF!+#REF!-1)</formula>
    </cfRule>
    <cfRule type="expression" dxfId="28" priority="17" stopIfTrue="1">
      <formula>AND(LEN(#REF!)=0,I$7&gt;=#REF!,I$7&lt;=#REF!+#REF!-1)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0"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1" xr:uid="{659FD5CB-B62B-4854-B8A9-29F1F70930AC}"/>
    <dataValidation allowBlank="1" showInputMessage="1" showErrorMessage="1" prompt="This is an empty row" sqref="A30" xr:uid="{60F6BB2A-523D-41BA-B324-85E19FB9FF7E}"/>
  </dataValidations>
  <printOptions horizontalCentered="1"/>
  <pageMargins left="0.25" right="0.25" top="0.5" bottom="0.5" header="0.3" footer="0.3"/>
  <pageSetup scale="37"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E9:E31</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I31:BL31</xm:sqref>
        </x14:conditionalFormatting>
        <x14:conditionalFormatting xmlns:xm="http://schemas.microsoft.com/office/excel/2006/main">
          <x14:cfRule type="iconSet" priority="32"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I10:BL30</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154" t="s">
        <v>5</v>
      </c>
      <c r="C2" s="154"/>
      <c r="D2" s="154"/>
      <c r="E2" s="154"/>
      <c r="F2" s="154"/>
      <c r="G2" s="154"/>
      <c r="H2" s="154"/>
      <c r="I2" s="155"/>
      <c r="J2" s="155"/>
      <c r="K2" s="155"/>
      <c r="L2" s="155"/>
      <c r="M2" s="155"/>
      <c r="N2" s="155"/>
      <c r="O2" s="156"/>
      <c r="P2" s="157"/>
      <c r="Q2" s="157"/>
      <c r="R2" s="157"/>
      <c r="S2" s="157"/>
      <c r="T2" s="157"/>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x14ac:dyDescent="0.2">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x14ac:dyDescent="0.2">
      <c r="A4" s="10"/>
      <c r="B4" s="62" t="s">
        <v>22</v>
      </c>
      <c r="C4" s="57"/>
      <c r="D4" s="58"/>
      <c r="E4" s="32"/>
      <c r="F4" s="33"/>
      <c r="G4" s="34" t="s">
        <v>18</v>
      </c>
      <c r="H4" s="32"/>
      <c r="I4" s="151" t="s">
        <v>26</v>
      </c>
      <c r="J4" s="151"/>
      <c r="K4" s="151"/>
      <c r="L4" s="151"/>
      <c r="M4" s="35"/>
      <c r="N4" s="152" t="s">
        <v>27</v>
      </c>
      <c r="O4" s="152"/>
      <c r="P4" s="152"/>
      <c r="Q4" s="152"/>
      <c r="R4" s="35"/>
      <c r="S4" s="153" t="s">
        <v>28</v>
      </c>
      <c r="T4" s="153"/>
      <c r="U4" s="153"/>
      <c r="V4" s="153"/>
      <c r="W4" s="35"/>
      <c r="X4" s="146" t="s">
        <v>29</v>
      </c>
      <c r="Y4" s="146"/>
      <c r="Z4" s="146"/>
      <c r="AA4" s="146"/>
      <c r="AB4" s="35"/>
      <c r="AC4" s="147" t="s">
        <v>19</v>
      </c>
      <c r="AD4" s="147"/>
      <c r="AE4" s="147"/>
      <c r="AF4" s="147"/>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x14ac:dyDescent="0.2">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x14ac:dyDescent="0.25">
      <c r="A6" s="10"/>
      <c r="B6" s="56" t="s">
        <v>17</v>
      </c>
      <c r="C6" s="39" cm="1">
        <f t="array" aca="1" ref="C6" ca="1">IFERROR(IF(MIN(Milestones435[Start])=0,TODAY(),B11(Milestones435[Start])),TODAY())</f>
        <v>44510</v>
      </c>
      <c r="D6" s="60"/>
      <c r="E6" s="35"/>
      <c r="F6" s="40"/>
      <c r="G6" s="35"/>
      <c r="H6" s="32"/>
      <c r="I6" s="112" t="str">
        <f ca="1">TEXT(I7,"mmmm")</f>
        <v>November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December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
      </c>
      <c r="BG6" s="73"/>
      <c r="BH6" s="73"/>
      <c r="BI6" s="73"/>
      <c r="BJ6" s="73"/>
      <c r="BK6" s="73"/>
      <c r="BL6" s="73"/>
      <c r="BM6" s="35"/>
    </row>
    <row r="7" spans="1:68" ht="30" customHeight="1" x14ac:dyDescent="0.2">
      <c r="A7" s="10"/>
      <c r="B7" s="56" t="s">
        <v>12</v>
      </c>
      <c r="C7" s="41">
        <v>1</v>
      </c>
      <c r="D7" s="59"/>
      <c r="E7" s="32"/>
      <c r="F7" s="38"/>
      <c r="G7" s="38"/>
      <c r="H7" s="38"/>
      <c r="I7" s="114">
        <f ca="1">IFERROR(Project_Start+Scrolling_Increment,TODAY())</f>
        <v>44511</v>
      </c>
      <c r="J7" s="19">
        <f ca="1">I7+1</f>
        <v>44512</v>
      </c>
      <c r="K7" s="19">
        <f t="shared" ref="K7:AX7" ca="1" si="0">J7+1</f>
        <v>44513</v>
      </c>
      <c r="L7" s="19">
        <f t="shared" ca="1" si="0"/>
        <v>44514</v>
      </c>
      <c r="M7" s="19">
        <f t="shared" ca="1" si="0"/>
        <v>44515</v>
      </c>
      <c r="N7" s="19">
        <f t="shared" ca="1" si="0"/>
        <v>44516</v>
      </c>
      <c r="O7" s="72">
        <f t="shared" ca="1" si="0"/>
        <v>44517</v>
      </c>
      <c r="P7" s="19">
        <f ca="1">O7+1</f>
        <v>44518</v>
      </c>
      <c r="Q7" s="19">
        <f ca="1">P7+1</f>
        <v>44519</v>
      </c>
      <c r="R7" s="19">
        <f t="shared" ca="1" si="0"/>
        <v>44520</v>
      </c>
      <c r="S7" s="19">
        <f t="shared" ca="1" si="0"/>
        <v>44521</v>
      </c>
      <c r="T7" s="19">
        <f t="shared" ca="1" si="0"/>
        <v>44522</v>
      </c>
      <c r="U7" s="19">
        <f t="shared" ca="1" si="0"/>
        <v>44523</v>
      </c>
      <c r="V7" s="72">
        <f t="shared" ca="1" si="0"/>
        <v>44524</v>
      </c>
      <c r="W7" s="19">
        <f ca="1">V7+1</f>
        <v>44525</v>
      </c>
      <c r="X7" s="19">
        <f ca="1">W7+1</f>
        <v>44526</v>
      </c>
      <c r="Y7" s="19">
        <f t="shared" ca="1" si="0"/>
        <v>44527</v>
      </c>
      <c r="Z7" s="19">
        <f t="shared" ca="1" si="0"/>
        <v>44528</v>
      </c>
      <c r="AA7" s="19">
        <f t="shared" ca="1" si="0"/>
        <v>44529</v>
      </c>
      <c r="AB7" s="19">
        <f t="shared" ca="1" si="0"/>
        <v>44530</v>
      </c>
      <c r="AC7" s="72">
        <f t="shared" ca="1" si="0"/>
        <v>44531</v>
      </c>
      <c r="AD7" s="19">
        <f ca="1">AC7+1</f>
        <v>44532</v>
      </c>
      <c r="AE7" s="19">
        <f ca="1">AD7+1</f>
        <v>44533</v>
      </c>
      <c r="AF7" s="19">
        <f t="shared" ca="1" si="0"/>
        <v>44534</v>
      </c>
      <c r="AG7" s="19">
        <f t="shared" ca="1" si="0"/>
        <v>44535</v>
      </c>
      <c r="AH7" s="19">
        <f t="shared" ca="1" si="0"/>
        <v>44536</v>
      </c>
      <c r="AI7" s="19">
        <f t="shared" ca="1" si="0"/>
        <v>44537</v>
      </c>
      <c r="AJ7" s="72">
        <f t="shared" ca="1" si="0"/>
        <v>44538</v>
      </c>
      <c r="AK7" s="19">
        <f ca="1">AJ7+1</f>
        <v>44539</v>
      </c>
      <c r="AL7" s="19">
        <f ca="1">AK7+1</f>
        <v>44540</v>
      </c>
      <c r="AM7" s="19">
        <f t="shared" ca="1" si="0"/>
        <v>44541</v>
      </c>
      <c r="AN7" s="19">
        <f t="shared" ca="1" si="0"/>
        <v>44542</v>
      </c>
      <c r="AO7" s="19">
        <f t="shared" ca="1" si="0"/>
        <v>44543</v>
      </c>
      <c r="AP7" s="19">
        <f t="shared" ca="1" si="0"/>
        <v>44544</v>
      </c>
      <c r="AQ7" s="72">
        <f t="shared" ca="1" si="0"/>
        <v>44545</v>
      </c>
      <c r="AR7" s="19">
        <f ca="1">AQ7+1</f>
        <v>44546</v>
      </c>
      <c r="AS7" s="19">
        <f ca="1">AR7+1</f>
        <v>44547</v>
      </c>
      <c r="AT7" s="19">
        <f t="shared" ca="1" si="0"/>
        <v>44548</v>
      </c>
      <c r="AU7" s="19">
        <f t="shared" ca="1" si="0"/>
        <v>44549</v>
      </c>
      <c r="AV7" s="19">
        <f t="shared" ca="1" si="0"/>
        <v>44550</v>
      </c>
      <c r="AW7" s="19">
        <f t="shared" ca="1" si="0"/>
        <v>44551</v>
      </c>
      <c r="AX7" s="72">
        <f t="shared" ca="1" si="0"/>
        <v>44552</v>
      </c>
      <c r="AY7" s="19">
        <f ca="1">AX7+1</f>
        <v>44553</v>
      </c>
      <c r="AZ7" s="19">
        <f ca="1">AY7+1</f>
        <v>44554</v>
      </c>
      <c r="BA7" s="19">
        <f t="shared" ref="BA7:BE7" ca="1" si="1">AZ7+1</f>
        <v>44555</v>
      </c>
      <c r="BB7" s="19">
        <f t="shared" ca="1" si="1"/>
        <v>44556</v>
      </c>
      <c r="BC7" s="19">
        <f t="shared" ca="1" si="1"/>
        <v>44557</v>
      </c>
      <c r="BD7" s="19">
        <f t="shared" ca="1" si="1"/>
        <v>44558</v>
      </c>
      <c r="BE7" s="72">
        <f t="shared" ca="1" si="1"/>
        <v>44559</v>
      </c>
      <c r="BF7" s="19">
        <f ca="1">BE7+1</f>
        <v>44560</v>
      </c>
      <c r="BG7" s="19">
        <f ca="1">BF7+1</f>
        <v>44561</v>
      </c>
      <c r="BH7" s="19">
        <f t="shared" ref="BH7:BL7" ca="1" si="2">BG7+1</f>
        <v>44562</v>
      </c>
      <c r="BI7" s="19">
        <f t="shared" ca="1" si="2"/>
        <v>44563</v>
      </c>
      <c r="BJ7" s="19">
        <f t="shared" ca="1" si="2"/>
        <v>44564</v>
      </c>
      <c r="BK7" s="19">
        <f t="shared" ca="1" si="2"/>
        <v>44565</v>
      </c>
      <c r="BL7" s="20">
        <f t="shared" ca="1" si="2"/>
        <v>44566</v>
      </c>
      <c r="BM7" s="35"/>
    </row>
    <row r="8" spans="1:68" ht="20" customHeight="1" x14ac:dyDescent="0.2">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5" customHeight="1" x14ac:dyDescent="0.2">
      <c r="A9" s="10"/>
      <c r="B9" s="137" t="s">
        <v>23</v>
      </c>
      <c r="C9" s="138" t="s">
        <v>7</v>
      </c>
      <c r="D9" s="138" t="s">
        <v>24</v>
      </c>
      <c r="E9" s="138" t="s">
        <v>10</v>
      </c>
      <c r="F9" s="138" t="s">
        <v>11</v>
      </c>
      <c r="G9" s="138" t="s">
        <v>25</v>
      </c>
      <c r="H9" s="55"/>
      <c r="I9" s="43" t="str">
        <f t="shared" ref="I9:BL9" ca="1" si="3">LEFT(TEXT(I7,"ddd"),1)</f>
        <v>T</v>
      </c>
      <c r="J9" s="43" t="str">
        <f t="shared" ca="1" si="3"/>
        <v>F</v>
      </c>
      <c r="K9" s="43" t="str">
        <f t="shared" ca="1" si="3"/>
        <v>S</v>
      </c>
      <c r="L9" s="43" t="str">
        <f t="shared" ca="1" si="3"/>
        <v>S</v>
      </c>
      <c r="M9" s="43" t="str">
        <f t="shared" ca="1" si="3"/>
        <v>M</v>
      </c>
      <c r="N9" s="43" t="str">
        <f t="shared" ca="1" si="3"/>
        <v>T</v>
      </c>
      <c r="O9" s="43" t="str">
        <f t="shared" ca="1" si="3"/>
        <v>W</v>
      </c>
      <c r="P9" s="43" t="str">
        <f t="shared" ca="1" si="3"/>
        <v>T</v>
      </c>
      <c r="Q9" s="43" t="str">
        <f t="shared" ca="1" si="3"/>
        <v>F</v>
      </c>
      <c r="R9" s="43" t="str">
        <f t="shared" ca="1" si="3"/>
        <v>S</v>
      </c>
      <c r="S9" s="43" t="str">
        <f t="shared" ca="1" si="3"/>
        <v>S</v>
      </c>
      <c r="T9" s="43" t="str">
        <f t="shared" ca="1" si="3"/>
        <v>M</v>
      </c>
      <c r="U9" s="43" t="str">
        <f t="shared" ca="1" si="3"/>
        <v>T</v>
      </c>
      <c r="V9" s="43" t="str">
        <f t="shared" ca="1" si="3"/>
        <v>W</v>
      </c>
      <c r="W9" s="43" t="str">
        <f t="shared" ca="1" si="3"/>
        <v>T</v>
      </c>
      <c r="X9" s="43" t="str">
        <f t="shared" ca="1" si="3"/>
        <v>F</v>
      </c>
      <c r="Y9" s="43" t="str">
        <f t="shared" ca="1" si="3"/>
        <v>S</v>
      </c>
      <c r="Z9" s="43" t="str">
        <f t="shared" ca="1" si="3"/>
        <v>S</v>
      </c>
      <c r="AA9" s="43" t="str">
        <f t="shared" ca="1" si="3"/>
        <v>M</v>
      </c>
      <c r="AB9" s="43" t="str">
        <f t="shared" ca="1" si="3"/>
        <v>T</v>
      </c>
      <c r="AC9" s="43" t="str">
        <f t="shared" ca="1" si="3"/>
        <v>W</v>
      </c>
      <c r="AD9" s="43" t="str">
        <f t="shared" ca="1" si="3"/>
        <v>T</v>
      </c>
      <c r="AE9" s="43" t="str">
        <f t="shared" ca="1" si="3"/>
        <v>F</v>
      </c>
      <c r="AF9" s="43" t="str">
        <f t="shared" ca="1" si="3"/>
        <v>S</v>
      </c>
      <c r="AG9" s="43" t="str">
        <f t="shared" ca="1" si="3"/>
        <v>S</v>
      </c>
      <c r="AH9" s="43" t="str">
        <f t="shared" ca="1" si="3"/>
        <v>M</v>
      </c>
      <c r="AI9" s="43" t="str">
        <f t="shared" ca="1" si="3"/>
        <v>T</v>
      </c>
      <c r="AJ9" s="43" t="str">
        <f t="shared" ca="1" si="3"/>
        <v>W</v>
      </c>
      <c r="AK9" s="43" t="str">
        <f t="shared" ca="1" si="3"/>
        <v>T</v>
      </c>
      <c r="AL9" s="43" t="str">
        <f t="shared" ca="1" si="3"/>
        <v>F</v>
      </c>
      <c r="AM9" s="43" t="str">
        <f t="shared" ca="1" si="3"/>
        <v>S</v>
      </c>
      <c r="AN9" s="43" t="str">
        <f t="shared" ca="1" si="3"/>
        <v>S</v>
      </c>
      <c r="AO9" s="43" t="str">
        <f t="shared" ca="1" si="3"/>
        <v>M</v>
      </c>
      <c r="AP9" s="43" t="str">
        <f t="shared" ca="1" si="3"/>
        <v>T</v>
      </c>
      <c r="AQ9" s="43" t="str">
        <f t="shared" ca="1" si="3"/>
        <v>W</v>
      </c>
      <c r="AR9" s="43" t="str">
        <f t="shared" ca="1" si="3"/>
        <v>T</v>
      </c>
      <c r="AS9" s="43" t="str">
        <f t="shared" ca="1" si="3"/>
        <v>F</v>
      </c>
      <c r="AT9" s="43" t="str">
        <f t="shared" ca="1" si="3"/>
        <v>S</v>
      </c>
      <c r="AU9" s="43" t="str">
        <f t="shared" ca="1" si="3"/>
        <v>S</v>
      </c>
      <c r="AV9" s="43" t="str">
        <f t="shared" ca="1" si="3"/>
        <v>M</v>
      </c>
      <c r="AW9" s="43" t="str">
        <f t="shared" ca="1" si="3"/>
        <v>T</v>
      </c>
      <c r="AX9" s="43" t="str">
        <f t="shared" ca="1" si="3"/>
        <v>W</v>
      </c>
      <c r="AY9" s="43" t="str">
        <f t="shared" ca="1" si="3"/>
        <v>T</v>
      </c>
      <c r="AZ9" s="43" t="str">
        <f t="shared" ca="1" si="3"/>
        <v>F</v>
      </c>
      <c r="BA9" s="43" t="str">
        <f t="shared" ca="1" si="3"/>
        <v>S</v>
      </c>
      <c r="BB9" s="43" t="str">
        <f t="shared" ca="1" si="3"/>
        <v>S</v>
      </c>
      <c r="BC9" s="43" t="str">
        <f t="shared" ca="1" si="3"/>
        <v>M</v>
      </c>
      <c r="BD9" s="43" t="str">
        <f t="shared" ca="1" si="3"/>
        <v>T</v>
      </c>
      <c r="BE9" s="43" t="str">
        <f t="shared" ca="1" si="3"/>
        <v>W</v>
      </c>
      <c r="BF9" s="43" t="str">
        <f t="shared" ca="1" si="3"/>
        <v>T</v>
      </c>
      <c r="BG9" s="43" t="str">
        <f t="shared" ca="1" si="3"/>
        <v>F</v>
      </c>
      <c r="BH9" s="43" t="str">
        <f t="shared" ca="1" si="3"/>
        <v>S</v>
      </c>
      <c r="BI9" s="43" t="str">
        <f t="shared" ca="1" si="3"/>
        <v>S</v>
      </c>
      <c r="BJ9" s="43" t="str">
        <f t="shared" ca="1" si="3"/>
        <v>M</v>
      </c>
      <c r="BK9" s="43" t="str">
        <f t="shared" ca="1" si="3"/>
        <v>T</v>
      </c>
      <c r="BL9" s="43" t="str">
        <f t="shared" ca="1" si="3"/>
        <v>W</v>
      </c>
      <c r="BM9" s="35"/>
    </row>
    <row r="10" spans="1:68" ht="30" hidden="1" customHeight="1" thickBot="1" x14ac:dyDescent="0.25">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5" customHeight="1" x14ac:dyDescent="0.2">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5" customHeight="1" x14ac:dyDescent="0.2">
      <c r="A12" s="10"/>
      <c r="B12" s="28" t="s">
        <v>3</v>
      </c>
      <c r="C12" s="24" t="s">
        <v>8</v>
      </c>
      <c r="D12" s="24" t="s">
        <v>6</v>
      </c>
      <c r="E12" s="25">
        <v>0.25</v>
      </c>
      <c r="F12" s="26">
        <f ca="1">TODAY()</f>
        <v>44510</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5" customHeight="1" x14ac:dyDescent="0.2">
      <c r="A13" s="10"/>
      <c r="B13" s="28" t="s">
        <v>4</v>
      </c>
      <c r="C13" s="24" t="s">
        <v>9</v>
      </c>
      <c r="D13" s="24"/>
      <c r="E13" s="25"/>
      <c r="F13" s="26">
        <f ca="1">TODAY()+5</f>
        <v>44515</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5" customHeight="1" x14ac:dyDescent="0.2">
      <c r="A14" s="9"/>
      <c r="B14" s="28" t="s">
        <v>0</v>
      </c>
      <c r="C14" s="24" t="s">
        <v>14</v>
      </c>
      <c r="D14" s="24"/>
      <c r="E14" s="25">
        <v>0.5</v>
      </c>
      <c r="F14" s="26">
        <f ca="1">F12-3</f>
        <v>44507</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5" customHeight="1" x14ac:dyDescent="0.2">
      <c r="A15" s="9"/>
      <c r="B15" s="28" t="s">
        <v>1</v>
      </c>
      <c r="C15" s="24" t="s">
        <v>9</v>
      </c>
      <c r="D15" s="24"/>
      <c r="E15" s="25"/>
      <c r="F15" s="26">
        <f ca="1">F12+20</f>
        <v>44530</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5" customHeight="1" x14ac:dyDescent="0.2">
      <c r="A16" s="9"/>
      <c r="B16" s="28" t="s">
        <v>2</v>
      </c>
      <c r="C16" s="24" t="s">
        <v>13</v>
      </c>
      <c r="D16" s="24"/>
      <c r="E16" s="25">
        <v>0.1</v>
      </c>
      <c r="F16" s="26">
        <f ca="1">F12+6</f>
        <v>44516</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5" customHeight="1" x14ac:dyDescent="0.2">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5" customHeight="1" x14ac:dyDescent="0.2">
      <c r="A18" s="10"/>
      <c r="B18" s="28" t="s">
        <v>3</v>
      </c>
      <c r="C18" s="24" t="s">
        <v>15</v>
      </c>
      <c r="D18" s="24"/>
      <c r="E18" s="25">
        <v>0.6</v>
      </c>
      <c r="F18" s="26">
        <f ca="1">F12+6</f>
        <v>44516</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5" customHeight="1" x14ac:dyDescent="0.2">
      <c r="A19" s="9"/>
      <c r="B19" s="28" t="s">
        <v>4</v>
      </c>
      <c r="C19" s="24" t="s">
        <v>16</v>
      </c>
      <c r="D19" s="24"/>
      <c r="E19" s="25">
        <v>0.5</v>
      </c>
      <c r="F19" s="26">
        <f ca="1">F18+2</f>
        <v>44518</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5" customHeight="1" x14ac:dyDescent="0.2">
      <c r="A20" s="9"/>
      <c r="B20" s="28" t="s">
        <v>0</v>
      </c>
      <c r="C20" s="24" t="s">
        <v>14</v>
      </c>
      <c r="D20" s="24"/>
      <c r="E20" s="25">
        <v>0.33</v>
      </c>
      <c r="F20" s="26">
        <f ca="1">F19+5</f>
        <v>44523</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5" customHeight="1" x14ac:dyDescent="0.2">
      <c r="A21" s="9"/>
      <c r="B21" s="28" t="s">
        <v>1</v>
      </c>
      <c r="C21" s="24" t="s">
        <v>9</v>
      </c>
      <c r="D21" s="24"/>
      <c r="E21" s="25"/>
      <c r="F21" s="26">
        <f ca="1">F20+2</f>
        <v>44525</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5" customHeight="1" x14ac:dyDescent="0.2">
      <c r="A22" s="9"/>
      <c r="B22" s="28" t="s">
        <v>2</v>
      </c>
      <c r="C22" s="24"/>
      <c r="D22" s="24"/>
      <c r="E22" s="25"/>
      <c r="F22" s="26">
        <f ca="1">F21+1</f>
        <v>44526</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5" customHeight="1" x14ac:dyDescent="0.2">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5" customHeight="1" x14ac:dyDescent="0.2">
      <c r="A24" s="9"/>
      <c r="B24" s="28" t="s">
        <v>3</v>
      </c>
      <c r="C24" s="24" t="s">
        <v>16</v>
      </c>
      <c r="D24" s="24"/>
      <c r="E24" s="25"/>
      <c r="F24" s="26">
        <f ca="1">F12+15</f>
        <v>44525</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5" customHeight="1" x14ac:dyDescent="0.2">
      <c r="A25" s="9"/>
      <c r="B25" s="28" t="s">
        <v>4</v>
      </c>
      <c r="C25" s="24" t="s">
        <v>13</v>
      </c>
      <c r="D25" s="24"/>
      <c r="E25" s="25"/>
      <c r="F25" s="26">
        <f ca="1">F24+3</f>
        <v>44528</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5" customHeight="1" x14ac:dyDescent="0.2">
      <c r="A26" s="9"/>
      <c r="B26" s="28" t="s">
        <v>0</v>
      </c>
      <c r="C26" s="24" t="s">
        <v>16</v>
      </c>
      <c r="D26" s="24"/>
      <c r="E26" s="25"/>
      <c r="F26" s="26">
        <f ca="1">F25+15</f>
        <v>44543</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5" customHeight="1" x14ac:dyDescent="0.2">
      <c r="A27" s="9"/>
      <c r="B27" s="28" t="s">
        <v>1</v>
      </c>
      <c r="C27" s="24" t="s">
        <v>8</v>
      </c>
      <c r="D27" s="24"/>
      <c r="E27" s="25"/>
      <c r="F27" s="26">
        <f ca="1">F21+22</f>
        <v>44547</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5" customHeight="1" x14ac:dyDescent="0.2">
      <c r="A28" s="9"/>
      <c r="B28" s="28" t="s">
        <v>2</v>
      </c>
      <c r="C28" s="24" t="s">
        <v>14</v>
      </c>
      <c r="D28" s="24"/>
      <c r="E28" s="25"/>
      <c r="F28" s="26">
        <f ca="1">F16</f>
        <v>44516</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5" customHeight="1" x14ac:dyDescent="0.2">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5" customHeight="1" x14ac:dyDescent="0.2">
      <c r="A30" s="9"/>
      <c r="B30" s="28" t="s">
        <v>3</v>
      </c>
      <c r="C30" s="24"/>
      <c r="D30" s="24"/>
      <c r="E30" s="25"/>
      <c r="F30" s="26">
        <f ca="1">F27+3</f>
        <v>44550</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5" customHeight="1" x14ac:dyDescent="0.2">
      <c r="A31" s="9"/>
      <c r="B31" s="28" t="s">
        <v>4</v>
      </c>
      <c r="C31" s="24"/>
      <c r="D31" s="24"/>
      <c r="E31" s="25"/>
      <c r="F31" s="26">
        <f ca="1">F30+14</f>
        <v>44564</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5" customHeight="1" x14ac:dyDescent="0.2">
      <c r="A32" s="9"/>
      <c r="B32" s="28" t="s">
        <v>0</v>
      </c>
      <c r="C32" s="24" t="s">
        <v>9</v>
      </c>
      <c r="D32" s="24"/>
      <c r="E32" s="25"/>
      <c r="F32" s="26">
        <f ca="1">F31+42</f>
        <v>44606</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5" customHeight="1" x14ac:dyDescent="0.2">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5" customHeight="1" x14ac:dyDescent="0.2">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5" customHeight="1" x14ac:dyDescent="0.2">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5" customHeight="1" x14ac:dyDescent="0.2">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27" priority="1">
      <formula>AND(TODAY()&gt;=I$7,TODAY()&lt;J$7)</formula>
    </cfRule>
  </conditionalFormatting>
  <conditionalFormatting sqref="I6:AM6">
    <cfRule type="expression" dxfId="26" priority="4">
      <formula>I$7&lt;=EOMONTH($I$7,0)</formula>
    </cfRule>
  </conditionalFormatting>
  <conditionalFormatting sqref="J6:BL6">
    <cfRule type="expression" dxfId="25" priority="3">
      <formula>AND(J$7&lt;=EOMONTH($I$7,2),J$7&gt;EOMONTH($I$7,0),J$7&gt;EOMONTH($I$7,1))</formula>
    </cfRule>
  </conditionalFormatting>
  <conditionalFormatting sqref="I6:BL6">
    <cfRule type="expression" dxfId="24" priority="2">
      <formula>AND(I$7&lt;=EOMONTH($I$7,1),I$7&gt;EOMONTH($I$7,0))</formula>
    </cfRule>
  </conditionalFormatting>
  <conditionalFormatting sqref="I10:BL35">
    <cfRule type="expression" dxfId="23" priority="7" stopIfTrue="1">
      <formula>AND($C10="Low Risk",I$7&gt;=$F10,I$7&lt;=$F10+$G10-1)</formula>
    </cfRule>
    <cfRule type="expression" dxfId="22" priority="8" stopIfTrue="1">
      <formula>AND($C10="High Risk",I$7&gt;=$F10,I$7&lt;=$F10+$G10-1)</formula>
    </cfRule>
    <cfRule type="expression" dxfId="21" priority="9" stopIfTrue="1">
      <formula>AND($C10="On Track",I$7&gt;=$F10,I$7&lt;=$F10+$G10-1)</formula>
    </cfRule>
    <cfRule type="expression" dxfId="20" priority="10" stopIfTrue="1">
      <formula>AND($C10="Med Risk",I$7&gt;=$F10,I$7&lt;=$F10+$G10-1)</formula>
    </cfRule>
    <cfRule type="expression" dxfId="19" priority="11" stopIfTrue="1">
      <formula>AND(LEN($C10)=0,I$7&gt;=$F10,I$7&lt;=$F10+$G10-1)</formula>
    </cfRule>
  </conditionalFormatting>
  <conditionalFormatting sqref="I36:BL36">
    <cfRule type="expression" dxfId="18" priority="13" stopIfTrue="1">
      <formula>AND(#REF!="Low Risk",I$7&gt;=#REF!,I$7&lt;=#REF!+#REF!-1)</formula>
    </cfRule>
    <cfRule type="expression" dxfId="17" priority="14" stopIfTrue="1">
      <formula>AND(#REF!="High Risk",I$7&gt;=#REF!,I$7&lt;=#REF!+#REF!-1)</formula>
    </cfRule>
    <cfRule type="expression" dxfId="16" priority="15" stopIfTrue="1">
      <formula>AND(#REF!="On Track",I$7&gt;=#REF!,I$7&lt;=#REF!+#REF!-1)</formula>
    </cfRule>
    <cfRule type="expression" dxfId="15" priority="16" stopIfTrue="1">
      <formula>AND(#REF!="Med Risk",I$7&gt;=#REF!,I$7&lt;=#REF!+#REF!-1)</formula>
    </cfRule>
    <cfRule type="expression" dxfId="14"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x14ac:dyDescent="0.2"/>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x14ac:dyDescent="0.2"/>
    <row r="2" spans="1:68" ht="50" customHeight="1" x14ac:dyDescent="0.2">
      <c r="A2" s="10"/>
      <c r="B2" s="158" t="s">
        <v>5</v>
      </c>
      <c r="C2" s="158"/>
      <c r="D2" s="158"/>
      <c r="E2" s="158"/>
      <c r="F2" s="158"/>
      <c r="G2" s="158"/>
      <c r="H2" s="158"/>
      <c r="I2" s="159"/>
      <c r="J2" s="159"/>
      <c r="K2" s="159"/>
      <c r="L2" s="159"/>
      <c r="M2" s="159"/>
      <c r="N2" s="159"/>
      <c r="O2" s="160"/>
      <c r="P2" s="160"/>
      <c r="Q2" s="160"/>
      <c r="R2" s="160"/>
      <c r="S2" s="160"/>
      <c r="T2" s="160"/>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x14ac:dyDescent="0.2">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x14ac:dyDescent="0.2">
      <c r="A4" s="10"/>
      <c r="B4" s="81" t="s">
        <v>22</v>
      </c>
      <c r="C4" s="82"/>
      <c r="D4" s="83"/>
      <c r="E4" s="84"/>
      <c r="F4" s="85"/>
      <c r="G4" s="86" t="s">
        <v>18</v>
      </c>
      <c r="H4" s="84"/>
      <c r="I4" s="151" t="s">
        <v>26</v>
      </c>
      <c r="J4" s="151"/>
      <c r="K4" s="151"/>
      <c r="L4" s="151"/>
      <c r="M4" s="99"/>
      <c r="N4" s="152" t="s">
        <v>27</v>
      </c>
      <c r="O4" s="152"/>
      <c r="P4" s="152"/>
      <c r="Q4" s="152"/>
      <c r="R4" s="99"/>
      <c r="S4" s="153" t="s">
        <v>28</v>
      </c>
      <c r="T4" s="153"/>
      <c r="U4" s="153"/>
      <c r="V4" s="153"/>
      <c r="W4" s="99"/>
      <c r="X4" s="146" t="s">
        <v>29</v>
      </c>
      <c r="Y4" s="146"/>
      <c r="Z4" s="146"/>
      <c r="AA4" s="146"/>
      <c r="AB4" s="99"/>
      <c r="AC4" s="147" t="s">
        <v>19</v>
      </c>
      <c r="AD4" s="147"/>
      <c r="AE4" s="147"/>
      <c r="AF4" s="147"/>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x14ac:dyDescent="0.2">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x14ac:dyDescent="0.25">
      <c r="A6" s="10"/>
      <c r="B6" s="89" t="s">
        <v>17</v>
      </c>
      <c r="C6" s="90" cm="1">
        <f t="array" aca="1" ref="C6" ca="1">IFERROR(IF(MIN(Milestones43524[Start])=0,TODAY(),B11(Milestones43524[Start])),TODAY())</f>
        <v>44510</v>
      </c>
      <c r="D6" s="91"/>
      <c r="E6" s="84"/>
      <c r="F6" s="92"/>
      <c r="G6" s="84"/>
      <c r="H6" s="84"/>
      <c r="I6" s="109" t="str">
        <f ca="1">TEXT(I7,"mmmm")</f>
        <v>November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December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January</v>
      </c>
      <c r="BG6" s="108"/>
      <c r="BH6" s="108"/>
      <c r="BI6" s="108"/>
      <c r="BJ6" s="108"/>
      <c r="BK6" s="108"/>
      <c r="BL6" s="108"/>
      <c r="BM6" s="99"/>
    </row>
    <row r="7" spans="1:68" ht="30" customHeight="1" x14ac:dyDescent="0.2">
      <c r="A7" s="10"/>
      <c r="B7" s="89" t="s">
        <v>12</v>
      </c>
      <c r="C7" s="93">
        <v>5</v>
      </c>
      <c r="D7" s="83"/>
      <c r="E7" s="84"/>
      <c r="F7" s="88"/>
      <c r="G7" s="88"/>
      <c r="H7" s="94"/>
      <c r="I7" s="116">
        <f ca="1">IFERROR(Project_Start+Scrolling_Increment,TODAY())</f>
        <v>44515</v>
      </c>
      <c r="J7" s="117">
        <f ca="1">I7+1</f>
        <v>44516</v>
      </c>
      <c r="K7" s="117">
        <f t="shared" ref="K7:AX7" ca="1" si="0">J7+1</f>
        <v>44517</v>
      </c>
      <c r="L7" s="117">
        <f t="shared" ca="1" si="0"/>
        <v>44518</v>
      </c>
      <c r="M7" s="117">
        <f t="shared" ca="1" si="0"/>
        <v>44519</v>
      </c>
      <c r="N7" s="117">
        <f t="shared" ca="1" si="0"/>
        <v>44520</v>
      </c>
      <c r="O7" s="118">
        <f t="shared" ca="1" si="0"/>
        <v>44521</v>
      </c>
      <c r="P7" s="117">
        <f ca="1">O7+1</f>
        <v>44522</v>
      </c>
      <c r="Q7" s="117">
        <f ca="1">P7+1</f>
        <v>44523</v>
      </c>
      <c r="R7" s="117">
        <f t="shared" ca="1" si="0"/>
        <v>44524</v>
      </c>
      <c r="S7" s="117">
        <f t="shared" ca="1" si="0"/>
        <v>44525</v>
      </c>
      <c r="T7" s="117">
        <f t="shared" ca="1" si="0"/>
        <v>44526</v>
      </c>
      <c r="U7" s="117">
        <f t="shared" ca="1" si="0"/>
        <v>44527</v>
      </c>
      <c r="V7" s="118">
        <f t="shared" ca="1" si="0"/>
        <v>44528</v>
      </c>
      <c r="W7" s="117">
        <f ca="1">V7+1</f>
        <v>44529</v>
      </c>
      <c r="X7" s="117">
        <f ca="1">W7+1</f>
        <v>44530</v>
      </c>
      <c r="Y7" s="117">
        <f t="shared" ca="1" si="0"/>
        <v>44531</v>
      </c>
      <c r="Z7" s="117">
        <f t="shared" ca="1" si="0"/>
        <v>44532</v>
      </c>
      <c r="AA7" s="117">
        <f t="shared" ca="1" si="0"/>
        <v>44533</v>
      </c>
      <c r="AB7" s="117">
        <f t="shared" ca="1" si="0"/>
        <v>44534</v>
      </c>
      <c r="AC7" s="118">
        <f t="shared" ca="1" si="0"/>
        <v>44535</v>
      </c>
      <c r="AD7" s="117">
        <f ca="1">AC7+1</f>
        <v>44536</v>
      </c>
      <c r="AE7" s="117">
        <f ca="1">AD7+1</f>
        <v>44537</v>
      </c>
      <c r="AF7" s="117">
        <f t="shared" ca="1" si="0"/>
        <v>44538</v>
      </c>
      <c r="AG7" s="117">
        <f t="shared" ca="1" si="0"/>
        <v>44539</v>
      </c>
      <c r="AH7" s="117">
        <f t="shared" ca="1" si="0"/>
        <v>44540</v>
      </c>
      <c r="AI7" s="117">
        <f t="shared" ca="1" si="0"/>
        <v>44541</v>
      </c>
      <c r="AJ7" s="118">
        <f t="shared" ca="1" si="0"/>
        <v>44542</v>
      </c>
      <c r="AK7" s="117">
        <f ca="1">AJ7+1</f>
        <v>44543</v>
      </c>
      <c r="AL7" s="117">
        <f ca="1">AK7+1</f>
        <v>44544</v>
      </c>
      <c r="AM7" s="117">
        <f t="shared" ca="1" si="0"/>
        <v>44545</v>
      </c>
      <c r="AN7" s="117">
        <f t="shared" ca="1" si="0"/>
        <v>44546</v>
      </c>
      <c r="AO7" s="117">
        <f t="shared" ca="1" si="0"/>
        <v>44547</v>
      </c>
      <c r="AP7" s="117">
        <f t="shared" ca="1" si="0"/>
        <v>44548</v>
      </c>
      <c r="AQ7" s="118">
        <f t="shared" ca="1" si="0"/>
        <v>44549</v>
      </c>
      <c r="AR7" s="117">
        <f ca="1">AQ7+1</f>
        <v>44550</v>
      </c>
      <c r="AS7" s="117">
        <f ca="1">AR7+1</f>
        <v>44551</v>
      </c>
      <c r="AT7" s="117">
        <f t="shared" ca="1" si="0"/>
        <v>44552</v>
      </c>
      <c r="AU7" s="117">
        <f t="shared" ca="1" si="0"/>
        <v>44553</v>
      </c>
      <c r="AV7" s="117">
        <f t="shared" ca="1" si="0"/>
        <v>44554</v>
      </c>
      <c r="AW7" s="117">
        <f t="shared" ca="1" si="0"/>
        <v>44555</v>
      </c>
      <c r="AX7" s="118">
        <f t="shared" ca="1" si="0"/>
        <v>44556</v>
      </c>
      <c r="AY7" s="117">
        <f ca="1">AX7+1</f>
        <v>44557</v>
      </c>
      <c r="AZ7" s="117">
        <f ca="1">AY7+1</f>
        <v>44558</v>
      </c>
      <c r="BA7" s="117">
        <f t="shared" ref="BA7:BE7" ca="1" si="1">AZ7+1</f>
        <v>44559</v>
      </c>
      <c r="BB7" s="117">
        <f t="shared" ca="1" si="1"/>
        <v>44560</v>
      </c>
      <c r="BC7" s="117">
        <f t="shared" ca="1" si="1"/>
        <v>44561</v>
      </c>
      <c r="BD7" s="117">
        <f t="shared" ca="1" si="1"/>
        <v>44562</v>
      </c>
      <c r="BE7" s="118">
        <f t="shared" ca="1" si="1"/>
        <v>44563</v>
      </c>
      <c r="BF7" s="117">
        <f ca="1">BE7+1</f>
        <v>44564</v>
      </c>
      <c r="BG7" s="117">
        <f ca="1">BF7+1</f>
        <v>44565</v>
      </c>
      <c r="BH7" s="117">
        <f t="shared" ref="BH7:BL7" ca="1" si="2">BG7+1</f>
        <v>44566</v>
      </c>
      <c r="BI7" s="117">
        <f t="shared" ca="1" si="2"/>
        <v>44567</v>
      </c>
      <c r="BJ7" s="117">
        <f t="shared" ca="1" si="2"/>
        <v>44568</v>
      </c>
      <c r="BK7" s="117">
        <f t="shared" ca="1" si="2"/>
        <v>44569</v>
      </c>
      <c r="BL7" s="118">
        <f t="shared" ca="1" si="2"/>
        <v>44570</v>
      </c>
      <c r="BM7" s="99"/>
    </row>
    <row r="8" spans="1:68" ht="20" customHeight="1" x14ac:dyDescent="0.2">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x14ac:dyDescent="0.2">
      <c r="A9" s="10"/>
      <c r="B9" s="140" t="s">
        <v>23</v>
      </c>
      <c r="C9" s="141" t="s">
        <v>7</v>
      </c>
      <c r="D9" s="141" t="s">
        <v>24</v>
      </c>
      <c r="E9" s="141" t="s">
        <v>10</v>
      </c>
      <c r="F9" s="141" t="s">
        <v>11</v>
      </c>
      <c r="G9" s="141" t="s">
        <v>25</v>
      </c>
      <c r="H9" s="105"/>
      <c r="I9" s="124" t="str">
        <f t="shared" ref="I9:BL9" ca="1" si="3">LEFT(TEXT(I7,"ddd"),1)</f>
        <v>M</v>
      </c>
      <c r="J9" s="124" t="str">
        <f t="shared" ca="1" si="3"/>
        <v>T</v>
      </c>
      <c r="K9" s="124" t="str">
        <f t="shared" ca="1" si="3"/>
        <v>W</v>
      </c>
      <c r="L9" s="124" t="str">
        <f t="shared" ca="1" si="3"/>
        <v>T</v>
      </c>
      <c r="M9" s="124" t="str">
        <f t="shared" ca="1" si="3"/>
        <v>F</v>
      </c>
      <c r="N9" s="124" t="str">
        <f t="shared" ca="1" si="3"/>
        <v>S</v>
      </c>
      <c r="O9" s="124" t="str">
        <f t="shared" ca="1" si="3"/>
        <v>S</v>
      </c>
      <c r="P9" s="124" t="str">
        <f t="shared" ca="1" si="3"/>
        <v>M</v>
      </c>
      <c r="Q9" s="124" t="str">
        <f t="shared" ca="1" si="3"/>
        <v>T</v>
      </c>
      <c r="R9" s="124" t="str">
        <f t="shared" ca="1" si="3"/>
        <v>W</v>
      </c>
      <c r="S9" s="124" t="str">
        <f t="shared" ca="1" si="3"/>
        <v>T</v>
      </c>
      <c r="T9" s="124" t="str">
        <f t="shared" ca="1" si="3"/>
        <v>F</v>
      </c>
      <c r="U9" s="124" t="str">
        <f t="shared" ca="1" si="3"/>
        <v>S</v>
      </c>
      <c r="V9" s="124" t="str">
        <f t="shared" ca="1" si="3"/>
        <v>S</v>
      </c>
      <c r="W9" s="124" t="str">
        <f t="shared" ca="1" si="3"/>
        <v>M</v>
      </c>
      <c r="X9" s="124" t="str">
        <f t="shared" ca="1" si="3"/>
        <v>T</v>
      </c>
      <c r="Y9" s="124" t="str">
        <f t="shared" ca="1" si="3"/>
        <v>W</v>
      </c>
      <c r="Z9" s="124" t="str">
        <f t="shared" ca="1" si="3"/>
        <v>T</v>
      </c>
      <c r="AA9" s="124" t="str">
        <f t="shared" ca="1" si="3"/>
        <v>F</v>
      </c>
      <c r="AB9" s="124" t="str">
        <f t="shared" ca="1" si="3"/>
        <v>S</v>
      </c>
      <c r="AC9" s="124" t="str">
        <f t="shared" ca="1" si="3"/>
        <v>S</v>
      </c>
      <c r="AD9" s="124" t="str">
        <f t="shared" ca="1" si="3"/>
        <v>M</v>
      </c>
      <c r="AE9" s="124" t="str">
        <f t="shared" ca="1" si="3"/>
        <v>T</v>
      </c>
      <c r="AF9" s="124" t="str">
        <f t="shared" ca="1" si="3"/>
        <v>W</v>
      </c>
      <c r="AG9" s="124" t="str">
        <f t="shared" ca="1" si="3"/>
        <v>T</v>
      </c>
      <c r="AH9" s="124" t="str">
        <f t="shared" ca="1" si="3"/>
        <v>F</v>
      </c>
      <c r="AI9" s="124" t="str">
        <f t="shared" ca="1" si="3"/>
        <v>S</v>
      </c>
      <c r="AJ9" s="124" t="str">
        <f t="shared" ca="1" si="3"/>
        <v>S</v>
      </c>
      <c r="AK9" s="124" t="str">
        <f t="shared" ca="1" si="3"/>
        <v>M</v>
      </c>
      <c r="AL9" s="124" t="str">
        <f t="shared" ca="1" si="3"/>
        <v>T</v>
      </c>
      <c r="AM9" s="124" t="str">
        <f t="shared" ca="1" si="3"/>
        <v>W</v>
      </c>
      <c r="AN9" s="124" t="str">
        <f t="shared" ca="1" si="3"/>
        <v>T</v>
      </c>
      <c r="AO9" s="124" t="str">
        <f t="shared" ca="1" si="3"/>
        <v>F</v>
      </c>
      <c r="AP9" s="124" t="str">
        <f t="shared" ca="1" si="3"/>
        <v>S</v>
      </c>
      <c r="AQ9" s="124" t="str">
        <f t="shared" ca="1" si="3"/>
        <v>S</v>
      </c>
      <c r="AR9" s="124" t="str">
        <f t="shared" ca="1" si="3"/>
        <v>M</v>
      </c>
      <c r="AS9" s="124" t="str">
        <f t="shared" ca="1" si="3"/>
        <v>T</v>
      </c>
      <c r="AT9" s="124" t="str">
        <f t="shared" ca="1" si="3"/>
        <v>W</v>
      </c>
      <c r="AU9" s="124" t="str">
        <f t="shared" ca="1" si="3"/>
        <v>T</v>
      </c>
      <c r="AV9" s="124" t="str">
        <f t="shared" ca="1" si="3"/>
        <v>F</v>
      </c>
      <c r="AW9" s="124" t="str">
        <f t="shared" ca="1" si="3"/>
        <v>S</v>
      </c>
      <c r="AX9" s="124" t="str">
        <f t="shared" ca="1" si="3"/>
        <v>S</v>
      </c>
      <c r="AY9" s="124" t="str">
        <f t="shared" ca="1" si="3"/>
        <v>M</v>
      </c>
      <c r="AZ9" s="124" t="str">
        <f t="shared" ca="1" si="3"/>
        <v>T</v>
      </c>
      <c r="BA9" s="124" t="str">
        <f t="shared" ca="1" si="3"/>
        <v>W</v>
      </c>
      <c r="BB9" s="124" t="str">
        <f t="shared" ca="1" si="3"/>
        <v>T</v>
      </c>
      <c r="BC9" s="124" t="str">
        <f t="shared" ca="1" si="3"/>
        <v>F</v>
      </c>
      <c r="BD9" s="124" t="str">
        <f t="shared" ca="1" si="3"/>
        <v>S</v>
      </c>
      <c r="BE9" s="124" t="str">
        <f t="shared" ca="1" si="3"/>
        <v>S</v>
      </c>
      <c r="BF9" s="124" t="str">
        <f t="shared" ca="1" si="3"/>
        <v>M</v>
      </c>
      <c r="BG9" s="124" t="str">
        <f t="shared" ca="1" si="3"/>
        <v>T</v>
      </c>
      <c r="BH9" s="124" t="str">
        <f t="shared" ca="1" si="3"/>
        <v>W</v>
      </c>
      <c r="BI9" s="124" t="str">
        <f t="shared" ca="1" si="3"/>
        <v>T</v>
      </c>
      <c r="BJ9" s="124" t="str">
        <f t="shared" ca="1" si="3"/>
        <v>F</v>
      </c>
      <c r="BK9" s="124" t="str">
        <f t="shared" ca="1" si="3"/>
        <v>S</v>
      </c>
      <c r="BL9" s="124" t="str">
        <f t="shared" ca="1" si="3"/>
        <v>S</v>
      </c>
      <c r="BM9" s="99"/>
    </row>
    <row r="10" spans="1:68" ht="30" hidden="1" customHeight="1" thickBot="1" x14ac:dyDescent="0.25">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x14ac:dyDescent="0.2">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x14ac:dyDescent="0.2">
      <c r="A12" s="10"/>
      <c r="B12" s="71" t="s">
        <v>3</v>
      </c>
      <c r="C12" s="67" t="s">
        <v>8</v>
      </c>
      <c r="D12" s="67" t="s">
        <v>6</v>
      </c>
      <c r="E12" s="68">
        <v>0.25</v>
      </c>
      <c r="F12" s="69">
        <f ca="1">TODAY()</f>
        <v>44510</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x14ac:dyDescent="0.2">
      <c r="A13" s="10"/>
      <c r="B13" s="71" t="s">
        <v>4</v>
      </c>
      <c r="C13" s="67" t="s">
        <v>9</v>
      </c>
      <c r="D13" s="67"/>
      <c r="E13" s="68"/>
      <c r="F13" s="69">
        <f ca="1">TODAY()+5</f>
        <v>44515</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x14ac:dyDescent="0.2">
      <c r="A14" s="9"/>
      <c r="B14" s="71" t="s">
        <v>0</v>
      </c>
      <c r="C14" s="67" t="s">
        <v>14</v>
      </c>
      <c r="D14" s="67"/>
      <c r="E14" s="68">
        <v>0.5</v>
      </c>
      <c r="F14" s="69">
        <f ca="1">F12-3</f>
        <v>44507</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x14ac:dyDescent="0.2">
      <c r="A15" s="9"/>
      <c r="B15" s="71" t="s">
        <v>1</v>
      </c>
      <c r="C15" s="67" t="s">
        <v>9</v>
      </c>
      <c r="D15" s="67"/>
      <c r="E15" s="68"/>
      <c r="F15" s="69">
        <f ca="1">F12+20</f>
        <v>44530</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x14ac:dyDescent="0.2">
      <c r="A16" s="9"/>
      <c r="B16" s="71" t="s">
        <v>2</v>
      </c>
      <c r="C16" s="67" t="s">
        <v>13</v>
      </c>
      <c r="D16" s="67"/>
      <c r="E16" s="68">
        <v>0.1</v>
      </c>
      <c r="F16" s="69">
        <f ca="1">F12+6</f>
        <v>44516</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x14ac:dyDescent="0.2">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5" customHeight="1" x14ac:dyDescent="0.2">
      <c r="A18" s="10"/>
      <c r="B18" s="71" t="s">
        <v>3</v>
      </c>
      <c r="C18" s="67" t="s">
        <v>15</v>
      </c>
      <c r="D18" s="67"/>
      <c r="E18" s="68">
        <v>0.6</v>
      </c>
      <c r="F18" s="69">
        <f ca="1">F12+6</f>
        <v>44516</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5" customHeight="1" x14ac:dyDescent="0.2">
      <c r="A19" s="9"/>
      <c r="B19" s="71" t="s">
        <v>4</v>
      </c>
      <c r="C19" s="67" t="s">
        <v>16</v>
      </c>
      <c r="D19" s="67"/>
      <c r="E19" s="68">
        <v>0.5</v>
      </c>
      <c r="F19" s="69">
        <f ca="1">F18+2</f>
        <v>44518</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5" customHeight="1" x14ac:dyDescent="0.2">
      <c r="A20" s="9"/>
      <c r="B20" s="71" t="s">
        <v>0</v>
      </c>
      <c r="C20" s="67" t="s">
        <v>14</v>
      </c>
      <c r="D20" s="67"/>
      <c r="E20" s="68">
        <v>0.33</v>
      </c>
      <c r="F20" s="69">
        <f ca="1">F19+5</f>
        <v>44523</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5" customHeight="1" x14ac:dyDescent="0.2">
      <c r="A21" s="9"/>
      <c r="B21" s="71" t="s">
        <v>1</v>
      </c>
      <c r="C21" s="67" t="s">
        <v>9</v>
      </c>
      <c r="D21" s="67"/>
      <c r="E21" s="68"/>
      <c r="F21" s="69">
        <f ca="1">F20+2</f>
        <v>44525</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5" customHeight="1" x14ac:dyDescent="0.2">
      <c r="A22" s="9"/>
      <c r="B22" s="71" t="s">
        <v>2</v>
      </c>
      <c r="C22" s="67"/>
      <c r="D22" s="67"/>
      <c r="E22" s="68"/>
      <c r="F22" s="69">
        <f ca="1">F21+1</f>
        <v>44526</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5" customHeight="1" x14ac:dyDescent="0.2">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5" customHeight="1" x14ac:dyDescent="0.2">
      <c r="A24" s="9"/>
      <c r="B24" s="71" t="s">
        <v>3</v>
      </c>
      <c r="C24" s="67" t="s">
        <v>16</v>
      </c>
      <c r="D24" s="67"/>
      <c r="E24" s="68"/>
      <c r="F24" s="69">
        <f ca="1">F12+15</f>
        <v>44525</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5" customHeight="1" x14ac:dyDescent="0.2">
      <c r="A25" s="9"/>
      <c r="B25" s="71" t="s">
        <v>4</v>
      </c>
      <c r="C25" s="67" t="s">
        <v>13</v>
      </c>
      <c r="D25" s="67"/>
      <c r="E25" s="68"/>
      <c r="F25" s="69">
        <f ca="1">F24+3</f>
        <v>44528</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5" customHeight="1" x14ac:dyDescent="0.2">
      <c r="A26" s="9"/>
      <c r="B26" s="71" t="s">
        <v>0</v>
      </c>
      <c r="C26" s="67" t="s">
        <v>16</v>
      </c>
      <c r="D26" s="67"/>
      <c r="E26" s="68"/>
      <c r="F26" s="69">
        <f ca="1">F25+15</f>
        <v>44543</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5" customHeight="1" x14ac:dyDescent="0.2">
      <c r="A27" s="9"/>
      <c r="B27" s="71" t="s">
        <v>1</v>
      </c>
      <c r="C27" s="67" t="s">
        <v>8</v>
      </c>
      <c r="D27" s="67"/>
      <c r="E27" s="68"/>
      <c r="F27" s="69">
        <f ca="1">F21+22</f>
        <v>44547</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5" customHeight="1" x14ac:dyDescent="0.2">
      <c r="A28" s="9"/>
      <c r="B28" s="71" t="s">
        <v>2</v>
      </c>
      <c r="C28" s="67" t="s">
        <v>14</v>
      </c>
      <c r="D28" s="67"/>
      <c r="E28" s="68"/>
      <c r="F28" s="69">
        <f ca="1">F16</f>
        <v>44516</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5" customHeight="1" x14ac:dyDescent="0.2">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5" customHeight="1" x14ac:dyDescent="0.2">
      <c r="A30" s="9"/>
      <c r="B30" s="71" t="s">
        <v>3</v>
      </c>
      <c r="C30" s="67"/>
      <c r="D30" s="67"/>
      <c r="E30" s="68"/>
      <c r="F30" s="69">
        <f ca="1">F27+3</f>
        <v>44550</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5" customHeight="1" x14ac:dyDescent="0.2">
      <c r="A31" s="9"/>
      <c r="B31" s="71" t="s">
        <v>4</v>
      </c>
      <c r="C31" s="67"/>
      <c r="D31" s="67"/>
      <c r="E31" s="68"/>
      <c r="F31" s="69">
        <f ca="1">F30+14</f>
        <v>44564</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5" customHeight="1" x14ac:dyDescent="0.2">
      <c r="A32" s="9"/>
      <c r="B32" s="71" t="s">
        <v>0</v>
      </c>
      <c r="C32" s="67" t="s">
        <v>9</v>
      </c>
      <c r="D32" s="67"/>
      <c r="E32" s="68"/>
      <c r="F32" s="69">
        <f ca="1">F31+42</f>
        <v>44606</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5" customHeight="1" x14ac:dyDescent="0.2">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5" customHeight="1" x14ac:dyDescent="0.2">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5" customHeight="1" x14ac:dyDescent="0.2">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5" customHeight="1" x14ac:dyDescent="0.2">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x14ac:dyDescent="0.2">
      <c r="D37" s="4"/>
      <c r="G37" s="11"/>
      <c r="H37" s="3"/>
    </row>
    <row r="38" spans="1:65" ht="30" customHeight="1" x14ac:dyDescent="0.2">
      <c r="D38" s="5"/>
    </row>
  </sheetData>
  <mergeCells count="8">
    <mergeCell ref="X4:AA4"/>
    <mergeCell ref="AC4:AF4"/>
    <mergeCell ref="B2:H2"/>
    <mergeCell ref="I2:N2"/>
    <mergeCell ref="O2:T2"/>
    <mergeCell ref="I4:L4"/>
    <mergeCell ref="N4:Q4"/>
    <mergeCell ref="S4:V4"/>
  </mergeCells>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3" priority="1">
      <formula>AND(TODAY()&gt;=I$7,TODAY()&lt;J$7)</formula>
    </cfRule>
  </conditionalFormatting>
  <conditionalFormatting sqref="I6:AM6">
    <cfRule type="expression" dxfId="12" priority="4">
      <formula>I$7&lt;=EOMONTH($I$7,0)</formula>
    </cfRule>
  </conditionalFormatting>
  <conditionalFormatting sqref="J6:BL6">
    <cfRule type="expression" dxfId="11" priority="3">
      <formula>AND(J$7&lt;=EOMONTH($I$7,2),J$7&gt;EOMONTH($I$7,0),J$7&gt;EOMONTH($I$7,1))</formula>
    </cfRule>
  </conditionalFormatting>
  <conditionalFormatting sqref="I6:BL6">
    <cfRule type="expression" dxfId="10" priority="2">
      <formula>AND(I$7&lt;=EOMONTH($I$7,1),I$7&gt;EOMONTH($I$7,0))</formula>
    </cfRule>
  </conditionalFormatting>
  <conditionalFormatting sqref="I10:BL35">
    <cfRule type="expression" dxfId="9" priority="7" stopIfTrue="1">
      <formula>AND($C10="Low Risk",I$7&gt;=$F10,I$7&lt;=$F10+$G10-1)</formula>
    </cfRule>
    <cfRule type="expression" dxfId="8" priority="8" stopIfTrue="1">
      <formula>AND($C10="High Risk",I$7&gt;=$F10,I$7&lt;=$F10+$G10-1)</formula>
    </cfRule>
    <cfRule type="expression" dxfId="7" priority="9" stopIfTrue="1">
      <formula>AND($C10="On Track",I$7&gt;=$F10,I$7&lt;=$F10+$G10-1)</formula>
    </cfRule>
    <cfRule type="expression" dxfId="6" priority="10" stopIfTrue="1">
      <formula>AND($C10="Med Risk",I$7&gt;=$F10,I$7&lt;=$F10+$G10-1)</formula>
    </cfRule>
    <cfRule type="expression" dxfId="5" priority="11" stopIfTrue="1">
      <formula>AND(LEN($C10)=0,I$7&gt;=$F10,I$7&lt;=$F10+$G10-1)</formula>
    </cfRule>
  </conditionalFormatting>
  <conditionalFormatting sqref="I36:BL36">
    <cfRule type="expression" dxfId="4" priority="13" stopIfTrue="1">
      <formula>AND(#REF!="Low Risk",I$7&gt;=#REF!,I$7&lt;=#REF!+#REF!-1)</formula>
    </cfRule>
    <cfRule type="expression" dxfId="3" priority="14" stopIfTrue="1">
      <formula>AND(#REF!="High Risk",I$7&gt;=#REF!,I$7&lt;=#REF!+#REF!-1)</formula>
    </cfRule>
    <cfRule type="expression" dxfId="2" priority="15" stopIfTrue="1">
      <formula>AND(#REF!="On Track",I$7&gt;=#REF!,I$7&lt;=#REF!+#REF!-1)</formula>
    </cfRule>
    <cfRule type="expression" dxfId="1" priority="16" stopIfTrue="1">
      <formula>AND(#REF!="Med Risk",I$7&gt;=#REF!,I$7&lt;=#REF!+#REF!-1)</formula>
    </cfRule>
    <cfRule type="expression" dxfId="0"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Worksheets</vt:lpstr>
      </vt:variant>
      <vt:variant>
        <vt:i4>4</vt:i4>
      </vt:variant>
      <vt:variant>
        <vt:lpstr>Named Ranges</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2021-11-10T06:00:11Z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